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90" windowWidth="11835" windowHeight="11595" activeTab="0"/>
  </bookViews>
  <sheets>
    <sheet name="book-review" sheetId="1" r:id="rId1"/>
  </sheets>
  <definedNames>
    <definedName name="_xlnm._FilterDatabase" localSheetId="0" hidden="1">'book-review'!$A$2:$U$1091</definedName>
    <definedName name="_xlnm.Print_Area" localSheetId="0">'book-review'!$B$236:$T$390</definedName>
  </definedNames>
  <calcPr fullCalcOnLoad="1"/>
</workbook>
</file>

<file path=xl/sharedStrings.xml><?xml version="1.0" encoding="utf-8"?>
<sst xmlns="http://schemas.openxmlformats.org/spreadsheetml/2006/main" count="8033" uniqueCount="3360">
  <si>
    <t xml:space="preserve">LEOPARD &amp; LIGHTHOUSE              </t>
  </si>
  <si>
    <t>0582402832</t>
  </si>
  <si>
    <t xml:space="preserve">MAISIE &amp; DOLPHIN                  </t>
  </si>
  <si>
    <t>0582401739</t>
  </si>
  <si>
    <t xml:space="preserve">MARCEL &amp; THE MONA LISA            </t>
  </si>
  <si>
    <t>0582402905</t>
  </si>
  <si>
    <t xml:space="preserve">MARCEL &amp; WHITE STAR               </t>
  </si>
  <si>
    <t>0582402913</t>
  </si>
  <si>
    <t xml:space="preserve">SIMON &amp; SPY                       </t>
  </si>
  <si>
    <t>0582402891</t>
  </si>
  <si>
    <t xml:space="preserve">TINKERS FARM                      </t>
  </si>
  <si>
    <t>0582402840</t>
  </si>
  <si>
    <t xml:space="preserve">TINKERS ISLAND                    </t>
  </si>
  <si>
    <t>0582402875</t>
  </si>
  <si>
    <t xml:space="preserve">TROY STONE                        </t>
  </si>
  <si>
    <t>0582402859</t>
  </si>
  <si>
    <t xml:space="preserve">WHO WANTS TO BE A STAR?           </t>
  </si>
  <si>
    <t>0582343062</t>
  </si>
  <si>
    <t>CT</t>
  </si>
  <si>
    <t>0582419239</t>
  </si>
  <si>
    <t xml:space="preserve">ADVENTURES OF TOM SAWYER            </t>
  </si>
  <si>
    <t>0582454026</t>
  </si>
  <si>
    <t xml:space="preserve">ALI &amp; HIS CAMERA/AMAZON RALLY(CAS)  </t>
  </si>
  <si>
    <t>0582427746</t>
  </si>
  <si>
    <t xml:space="preserve">ALI AND HIS CAMERA                  </t>
  </si>
  <si>
    <t>0582427738</t>
  </si>
  <si>
    <t xml:space="preserve">AMAZON RALLY                        </t>
  </si>
  <si>
    <t>0582427711</t>
  </si>
  <si>
    <t xml:space="preserve">BARCELONA GAME                      </t>
  </si>
  <si>
    <t>ロンドンからカンタベリーまで巡礼の旅をする様々な職業の人々が、１人１話ずつお話を披露しあう。中世のことですからsexismの強いお話ですが、この時代の様々な職業について知ることでができます。</t>
  </si>
  <si>
    <t>Margaret Iggulden</t>
  </si>
  <si>
    <t>058245400X</t>
  </si>
  <si>
    <t xml:space="preserve">SIX SKETCHES/WRONG MAN (CASS)       </t>
  </si>
  <si>
    <t>0582416604</t>
  </si>
  <si>
    <t>☆☆☆</t>
  </si>
  <si>
    <t>(推理小説）　第１話　ナポレオンの胸像が次々と盗まれて壊される。警察はナポレオン嫌いの狂人の犯行とみるが、、　第２話　独身の不動産王が昔好きだった女性の息子の弁護士に全財産を譲るといる。その不動産王が、不審火で死に、殺され弁護士は警察に追われ、ホームズに助けを求める。真相は？　第３話　老教授の執事が殺される。犯行現場には、女性ものの金の眼鏡が残っていた。事件の陰には何があるのだろうか？</t>
  </si>
  <si>
    <t>0582363683</t>
  </si>
  <si>
    <t xml:space="preserve">MR JEALOUS                      </t>
  </si>
  <si>
    <t>058243064X</t>
  </si>
  <si>
    <t>058240634X</t>
  </si>
  <si>
    <t xml:space="preserve">MR JEALOUS (CASS)               </t>
  </si>
  <si>
    <t>0582363667</t>
  </si>
  <si>
    <t xml:space="preserve">MYSTERY GIRL                    </t>
  </si>
  <si>
    <t>058243078X</t>
  </si>
  <si>
    <t>0582416566</t>
  </si>
  <si>
    <t xml:space="preserve">MYSTERY GIRL (CASS)             </t>
  </si>
  <si>
    <t>0582363985</t>
  </si>
  <si>
    <t xml:space="preserve">PLAN                            </t>
  </si>
  <si>
    <t>0582430763</t>
  </si>
  <si>
    <t>0582416582</t>
  </si>
  <si>
    <t>ブライアンとデイビッドはオートバイのレーサー。アマゾンのジャングルでのラリーに参加した。道は悪く大雨が続く。道に迷ってしまいインディアンに捕まってしまう・・・。</t>
  </si>
  <si>
    <t>デビッドは両親が死んだ後叔父のエベネゼールに引き取られるが、すぐに売られてアメリカ行きの船にのせられてしまう。デビッドの辛く危険な毎日が始まった。そこで、みなりのよい一人の男と知り合う。</t>
  </si>
  <si>
    <t>Derel Strange</t>
  </si>
  <si>
    <t>Somerset刑事は7日日後に退職することになっている。しかし、簡単には退職できそうにない。残虐な殺人鬼が現れたからだ。やがて、殺人鬼を逮捕するが最後に衝撃のラストが待っている。</t>
  </si>
  <si>
    <t>Michael Crichton</t>
  </si>
  <si>
    <t>46</t>
  </si>
  <si>
    <t>6年前にジュラシックパークは閉園され、恐竜は絶滅したかに思えた。しかし、今なお、死んだ動物を探している者たちがいる。恐竜は今なお生きているのだろうか?</t>
  </si>
  <si>
    <t>Arthur Conan Doyle</t>
  </si>
  <si>
    <t>Sherlock Holmesはすばらしい探偵である。しかし、彼にも解決することのできなかった事件がいくつかある。本はその話を含め、３つの短編でできている。</t>
  </si>
  <si>
    <t>John Grisham</t>
  </si>
  <si>
    <t>84</t>
  </si>
  <si>
    <t>10歳の女の子、Tonya Haileyが二人の白人にレイプされる。それに怒った少女の父親Carl Leeは彼らを裁判所の中で、銃で撃ち殺してしまう。父親の親友で、弁護士でもあるJake はCarlの無罪を勝ち取ろうとして奮闘する。</t>
  </si>
  <si>
    <t>85</t>
  </si>
  <si>
    <t>Rudy Baylorはロースクールを卒業したが、仕事を始める前に最初の仕事を失ってしまう。それから、彼はBlack夫妻が巨大な保険会社を相手に起こしている訴訟の手助けをすることにした。彼らの息子の病気に対する保険金を保険会社が拒否したからだ。Rudyは保険会社から賠償金を果たして勝ち取ることができるのだろうか？</t>
  </si>
  <si>
    <t>弁護士のPatrick Laniganは車の事故で死んだ。しかし、その後、法律事務所はPatrickを発見した。彼は、死んでなく、パートナーから9000万ドルを盗み、ブラジルで生きていたのだ。</t>
  </si>
  <si>
    <t xml:space="preserve">LOST IN NEW YORK                    </t>
  </si>
  <si>
    <t>058245381X</t>
  </si>
  <si>
    <t>25</t>
  </si>
  <si>
    <t>Kate William</t>
  </si>
  <si>
    <t>0582427568</t>
  </si>
  <si>
    <t xml:space="preserve">LOST LOVE &amp; OTHER STORIES           </t>
  </si>
  <si>
    <t>0582343704</t>
  </si>
  <si>
    <t>Bret Harte</t>
  </si>
  <si>
    <t>アメリカ開拓時代の人間ドラマ。男ばかりの金鉱山のキャンプでたった１人の女性が赤ん坊を産むなり死んでしまう。男達は馬の乳で必死にLuckと名付けた赤ん坊を育てる。他に乗り合い馬車を襲う山賊の話、流れ者のギャンブラーを追って家出した若い女性が画家として自立する話の計３篇。</t>
  </si>
  <si>
    <t>Richard Curtis</t>
  </si>
  <si>
    <t>英国帝国美術館の代表として、絵画「Whistlerの母」英国返還式典に参加するため、アメリカに渡るMr. Bean。美術鑑定家として歓待されるMr. Beanだが、行く先々でお馴染みのドタバタ。あげくに大事な「Whistlerの母」にも汚点を…テレビシリーズが大人気でついに映画化されたものをノベライズ</t>
  </si>
  <si>
    <t>ドンナはスペインへ行く船の中でマークと出会う。二人は一目でお互いを気にいるが、シャイな二人はなかなか気持ちを伝えられない。そんなときドンナはマークの兄のデイブにダンスに誘われる。</t>
  </si>
  <si>
    <r>
      <t>マリコさんのお薦め</t>
    </r>
    <r>
      <rPr>
        <sz val="9"/>
        <rFont val="ＭＳ Ｐゴシック"/>
        <family val="3"/>
      </rPr>
      <t>：映画「グース」のリライト版。母親を亡くしたエイミーはニュージーランドから ９年前に別れた父親に引き取られてカナダにやってきた。母親を亡くした悲し み、父親に対する憎しみ、友達のいない寂しさからにげだしたいと考えている。 ある日カナディアングースの卵を見つける。17個の卵を家に持ち帰り、かえすこ とに成功した。鳥たちはエイミーを母親だと思い込み、いつでもあとを追ってい る。エイミーに笑顔がもどる。しかし鳥たちはカナダで冬を越せない・・・。エイミーと17羽の鳥たちの交流とそをれを取り巻く大人達の心のふれあいを描く感動的な作品</t>
    </r>
  </si>
  <si>
    <t>13</t>
  </si>
  <si>
    <t>32</t>
  </si>
  <si>
    <t>39</t>
  </si>
  <si>
    <t>11</t>
  </si>
  <si>
    <t>24</t>
  </si>
  <si>
    <t>Penguin Readers 2
LONGMAN</t>
  </si>
  <si>
    <t>600</t>
  </si>
  <si>
    <t>Daniel Defoe</t>
  </si>
  <si>
    <t>アメリカでは、刑務所や少年矯正施設も民営化が進んでいる。Mitchが率いる海辺のライフガードにも、Baywatchに対して、Alexisの率いるBayguard社は、自社の実績を宣伝し、Baywatchを誹謗するビデオを作り、郡の委員会にとりいろうとする。さて、Bayguard社は本当に信頼できるのだろうか？</t>
  </si>
  <si>
    <t>8</t>
  </si>
  <si>
    <t>リサは英語を勉強しにロンドンにきた。英語学校に行こうとして、同名の写真スタジオに紛れ込んでしまいモデルに間違われて写真をとられてしまう。</t>
  </si>
  <si>
    <t>ロビン・ウィリアムズ主演の映画「ミセス・ダウト」の原作です。お父さんが家政婦に変装して、自分の子供たちの世話 をし、幸せな家庭をとりもどす話です。</t>
  </si>
  <si>
    <t>57.5</t>
  </si>
  <si>
    <t>32</t>
  </si>
  <si>
    <t>42</t>
  </si>
  <si>
    <t>46.5</t>
  </si>
  <si>
    <t>49</t>
  </si>
  <si>
    <t>74</t>
  </si>
  <si>
    <t>80.5</t>
  </si>
  <si>
    <t>32</t>
  </si>
  <si>
    <t>37</t>
  </si>
  <si>
    <t>36</t>
  </si>
  <si>
    <t>44</t>
  </si>
  <si>
    <t>49</t>
  </si>
  <si>
    <t>48</t>
  </si>
  <si>
    <t>61</t>
  </si>
  <si>
    <t>62</t>
  </si>
  <si>
    <t>71</t>
  </si>
  <si>
    <t>134.5</t>
  </si>
  <si>
    <t>51</t>
  </si>
  <si>
    <t>45.5</t>
  </si>
  <si>
    <t>55</t>
  </si>
  <si>
    <t>38.5</t>
  </si>
  <si>
    <t>56</t>
  </si>
  <si>
    <t>50</t>
  </si>
  <si>
    <t>45.5</t>
  </si>
  <si>
    <t>105</t>
  </si>
  <si>
    <t>59.5</t>
  </si>
  <si>
    <t>52</t>
  </si>
  <si>
    <t>43</t>
  </si>
  <si>
    <t>53.5</t>
  </si>
  <si>
    <t>52.5</t>
  </si>
  <si>
    <t>98</t>
  </si>
  <si>
    <t>95.5</t>
  </si>
  <si>
    <t>94.5</t>
  </si>
  <si>
    <t>☆☆</t>
  </si>
  <si>
    <t>55</t>
  </si>
  <si>
    <t>41.5</t>
  </si>
  <si>
    <t>42</t>
  </si>
  <si>
    <t>64.5</t>
  </si>
  <si>
    <t>54</t>
  </si>
  <si>
    <t>43</t>
  </si>
  <si>
    <t>41</t>
  </si>
  <si>
    <t>11</t>
  </si>
  <si>
    <t>49</t>
  </si>
  <si>
    <t>37</t>
  </si>
  <si>
    <t xml:space="preserve">DANTE'S PEAK (CASS PK)            </t>
  </si>
  <si>
    <t>３ＤキャラりすのRockyとヘラジカのBullwinkleがアメリカの危機を救うアニメ映画のノベライズ。アニメは３Ｄと実写の合成が面白くかなり人気をよんだ様ですが、活字で読むにはストーリーが幼稚で．．．</t>
  </si>
  <si>
    <t>まりあ</t>
  </si>
  <si>
    <t>まりあ</t>
  </si>
  <si>
    <t>19</t>
  </si>
  <si>
    <t>☆☆☆☆☆</t>
  </si>
  <si>
    <t>アメリカ人のOtis一家はロンドンに、幽霊が出るといわれる屋敷を買って引っ越してくる。彼らは図書室の絨毯の血の染みも、夜中に足の鎖を引きずって現れる幽霊にもまるで動じません、そのうち幽霊の方がへこたれてきて．．．イギリス人の皮肉とユーモア精神が存分に発揮されたお話。映画の邦題は「ゴースト・スクリーム」です。</t>
  </si>
  <si>
    <t>まりあ</t>
  </si>
  <si>
    <t>12</t>
  </si>
  <si>
    <t>33</t>
  </si>
  <si>
    <t>30</t>
  </si>
  <si>
    <t>グリム童話２篇、アンデルセン２篇、アラビアンナイトから１篇。特別面白いお話ではありませんが、レベル２の中ではかなり読みやすいので、レベル１から上がってすぐ読む本としてお奨めできます。</t>
  </si>
  <si>
    <t>まりあ</t>
  </si>
  <si>
    <t>☆☆☆</t>
  </si>
  <si>
    <t>20</t>
  </si>
  <si>
    <t>BanfordとMarchは女性二人きりで農場で鶏を飼って生計を立てているが、労働はきつく狐が鶏を狙う厳しい毎日。そこに農場の以前の持ち主Grenfellの孫と名乗る若い男性がやって来た。映画邦題「女狐」。</t>
  </si>
  <si>
    <t>まりあ</t>
  </si>
  <si>
    <t>子供時代の絵本でおなじみガリバー旅行記から、小人の国、巨人の国、馬の国篇の３つを収録。検索エンジンYahooはここから名前がとられているのですねぇ。</t>
  </si>
  <si>
    <t>まりあ</t>
  </si>
  <si>
    <t>はちゃめちゃおじさんミスタービーンの抱腹絶叫行状記。レストラン編とコインランドリー編。映画も笑えたけれど、読むだけでも笑えます。笑い上戸の人は電車の中では読まない方が良いかも．．．</t>
  </si>
  <si>
    <t>まりあ</t>
  </si>
  <si>
    <t>ピートとは古い切手を収集したくて、店に入る。しかし高価なのでどれも買えない。ピートが店を出た後に、コインがなくなってしまった。店主はピートを追いかける・・・。</t>
  </si>
  <si>
    <t>Kris Anderson</t>
  </si>
  <si>
    <t>（まんが形式）ホテルで事件が起きるという投書があった。スティーブは張り込みを始めた。</t>
  </si>
  <si>
    <t>Paul Victor</t>
  </si>
  <si>
    <t>7</t>
  </si>
  <si>
    <t>簡単な紹介(Penguin Elementary 600 words level)</t>
  </si>
  <si>
    <t>簡単な紹介(Penguin Intermediate 1700 words level)</t>
  </si>
  <si>
    <t>1200</t>
  </si>
  <si>
    <t>簡単な紹介(Penguin Pre-Intermediate 1200 words level)</t>
  </si>
  <si>
    <t>簡単な紹介(Penguin Upper Intermediate 2300 words level)</t>
  </si>
  <si>
    <t>簡単な紹介(Penguin Advanced 3000 words level)</t>
  </si>
  <si>
    <t>058246952X</t>
  </si>
  <si>
    <t>0582427363</t>
  </si>
  <si>
    <t xml:space="preserve">ROSA RAYE: CRIME REPORTER           </t>
  </si>
  <si>
    <t>0582453577</t>
  </si>
  <si>
    <t>0582364310</t>
  </si>
  <si>
    <t>0582434742</t>
  </si>
  <si>
    <t>0582416396</t>
  </si>
  <si>
    <t>Anne Collins</t>
  </si>
  <si>
    <t>☆☆☆+</t>
  </si>
  <si>
    <t>拾った財布の持ち主の女の子と仲良くしたい男の子の話。他３編</t>
  </si>
  <si>
    <t>Erich Kaestner</t>
  </si>
  <si>
    <t>エミールは、お母さんと２人暮らし。Newton の田舎町から、ベルリンに住むおばあちゃんの家に、一人で旅をすることになった。お母さんから預かったお金を大事に上着のポケットにいれていたのに、眠っている間にとられてします。エミールは、ベルリンの子供達の協力をえて、犯人を捕まえる。</t>
  </si>
  <si>
    <t>Matilda は、３歳の時には新聞が読めた天才少女。小学校に行く前に、古今東西の名作はみんな読んでしまった。小学校に行った最初の日、担任のHoney先生はMatildaの天才ぶりに気がつき、飛び級させようとするが、校長と両親が大反対。イギリスの学校でも酷い校長先生っていうのがやっぱりいるのでしょうね。校長先生とMatildaの対決が面白い傑作作品です。レベル６を読み終えたら、是非、原作を読んで下さい。</t>
  </si>
  <si>
    <t>アメリカの貧しい白人農家の一人息子ジョディは念願のペットして子鹿（fawn)を飼うことになった。農家の厳しい生活、生きることと迷惑をかけること、死ぬことを考えさせる名作。Graded Readers を卒業したら、ぜひ、原作も読んでみよう.</t>
  </si>
  <si>
    <t>0582453453</t>
  </si>
  <si>
    <t>0582344263</t>
  </si>
  <si>
    <t>0582469503</t>
  </si>
  <si>
    <t>0582468558</t>
  </si>
  <si>
    <t xml:space="preserve">MR BEAN IN TOWN                     </t>
  </si>
  <si>
    <t>0582468574</t>
  </si>
  <si>
    <t>0582469511</t>
  </si>
  <si>
    <t>0582451930</t>
  </si>
  <si>
    <t>0582451957</t>
  </si>
  <si>
    <t>0582469538</t>
  </si>
  <si>
    <t>0582426618</t>
  </si>
  <si>
    <t xml:space="preserve">MYSTERIOUS ISLAND                   </t>
  </si>
  <si>
    <t>058246532X</t>
  </si>
  <si>
    <t>0582461650</t>
  </si>
  <si>
    <t xml:space="preserve">NELSON MANDELA                      </t>
  </si>
  <si>
    <t>0582461677</t>
  </si>
  <si>
    <t>0582434696</t>
  </si>
  <si>
    <t xml:space="preserve">OF MICE AND MEN                     </t>
  </si>
  <si>
    <t>0582419824</t>
  </si>
  <si>
    <t xml:space="preserve">OPRAH WINFREY                       </t>
  </si>
  <si>
    <t>0582342775</t>
  </si>
  <si>
    <t>0582416647</t>
  </si>
  <si>
    <t xml:space="preserve">PERSUASION                          </t>
  </si>
  <si>
    <t>0582401372</t>
  </si>
  <si>
    <t>0582421799</t>
  </si>
  <si>
    <t>Side 1(29mins) April in Moscosw/Between Two Worlds
Side 2(27mins) The Fire Boy/Marcel and the Mona Lisa</t>
  </si>
  <si>
    <t>Side 1(27mins) Blue Moon Valley/Marcel and the White Star
Side 2(27mins) Tinkers Farm/the Troy Stone</t>
  </si>
  <si>
    <t xml:space="preserve">Moｒbid Taste For Bones, A </t>
  </si>
  <si>
    <t>（ミステリー）EnglandのShrewsbury僧院のBrother JeromeはWalesの聖人Winifredの夢を見る。Shrewsbury僧院は聖人Winifredの骨をWalesにある墓から掘り出して、自分の僧院にもって帰る計画を立てる。しかし身勝手な要求に地元Gwytherinの人は納得せず、反対の中心人物Rhisiartが殺される。これは神の天啓なのか、それとも人間による殺人なのか？（あきお）
※登場人物が多くわかりにくいですが面白い小説です。冒頭に登場人物の紹介があるので、これをときどきみて確認するとよいでしょう。</t>
  </si>
  <si>
    <t xml:space="preserve">Cassette </t>
  </si>
  <si>
    <t>Side 1 37:37 Side 2 46:06</t>
  </si>
  <si>
    <t>4228878</t>
  </si>
  <si>
    <t>CT</t>
  </si>
  <si>
    <t>Go, Lovely Rose</t>
  </si>
  <si>
    <t>H.E.Bates</t>
  </si>
  <si>
    <t>423004X</t>
  </si>
  <si>
    <t>Justice</t>
  </si>
  <si>
    <t>Janeの父Alanは、女王陛下の馬車の御者。ある日テロリストの爆弾で足を失う。Janeは犯人探しに。妻を無くしていたAlanには、若い恋人がいたが、彼女には夫がいたため交際を秘密にしていた。She liked to drink whisky before they made love, …う～んこれは大人用の本だ！</t>
  </si>
  <si>
    <t>4230058</t>
  </si>
  <si>
    <t>Kidnapped</t>
  </si>
  <si>
    <t>Robert Louis Stevenson</t>
  </si>
  <si>
    <t>4230066</t>
  </si>
  <si>
    <t xml:space="preserve">Last Sherlock Holmes Story, The </t>
  </si>
  <si>
    <t>Michael Dibdin</t>
  </si>
  <si>
    <t>（サスペンス）　切り裂きジャックの事件にシャーロックホームズが挑戦する。その中で、友人のワトソン医師は、驚くべき事実を発見する。この小説はワトソン氏の死語５０年後に公表された報告書をもとに書かれた。</t>
  </si>
  <si>
    <t>あきお</t>
  </si>
  <si>
    <t>019-</t>
  </si>
  <si>
    <t>4230074</t>
  </si>
  <si>
    <t>Love Story</t>
  </si>
  <si>
    <t>探偵スペンサーの恋人、スーザンはジェリーと逃げてしまった。ジェリーの父親は悪の組織のボスで、武器を作りアメリカ国内だけでなく、アメリカの敵国にまで売りさばいている。スペンサーと友人のホークはスーザンを取り返そうとする。そこにFBI,CIAの要請があり、二人はジェリーの父の組織を倒すべく動き始める。表紙の女性の美しさについ期待してしまうが、それほどの内容ではない。</t>
  </si>
  <si>
    <t>Paul Gallico</t>
  </si>
  <si>
    <t>41</t>
  </si>
  <si>
    <t>タイトルになっているSnow GooseはGallicoの代表作である。フィリップは家のまわりの沼地に集まってくる渡り鳥を描く中年の絵描きである。怪我した鳥を助けているという噂があるが、せむしで左手が変形していて無口なため、人々は怖がって彼に近づかない。ある日フライザという女の子が、けがをした真っ白いカナディアングースを胸に抱いてフィリップの家を訪れる。フィリップはその鳥にプリンセスと名付けて手当をして、カナダに帰らせる。その翌年からプリンセスは毎年フィリップの元へ戻ってくるようになった。プリンセスに会いに、フライザも毎年毎年フィリップの元を訪れる。少女から大人の女性へと成長するフライザをみてフィリップはハッとする。しかしフィリップはその淡い気持ちをフライザに悟られないようにする。そこに第二次世界大戦が勃発する。涙無しでは読めない感動作。他２編。</t>
  </si>
  <si>
    <t>John Buchan</t>
  </si>
  <si>
    <t>61.5</t>
  </si>
  <si>
    <t>これは第一次世界大戦中にスコットランドの高地を舞台に書かれたスパイものである。リチャードはローデシアから20年ぶりにロンドンに帰ってきた。ある日、だれかに追われて殺されそうだという男がかくまってくれと、リチャードの家に現れる。確かに外には不審な男たちが見張っている。男は秘密をリチャードに話す。数日後、リチャードの家で暗号や手帳を残してその男は何者かに殺されてしまう。リチャードは殺人者の容疑をかけられながら、その男の残した秘密とメモを持って逃げる。３９階段とはいったいなんのことだろう。追っ手のせまる危険の中で、リチャードの逃亡が続く。</t>
  </si>
  <si>
    <t>Johann Wyss</t>
  </si>
  <si>
    <t>43</t>
  </si>
  <si>
    <t>Anne Frank</t>
  </si>
  <si>
    <t>第２次大戦時、オランダはドイツに占領され、ユダヤ人達は逃げるか、隠れるか、捕まるかの選択しかなかった。戦争が終わるまで隠れる選択をしたフランク家の運命は？</t>
  </si>
  <si>
    <t xml:space="preserve">CAY (CASS PK)                     </t>
  </si>
  <si>
    <t xml:space="preserve">CHRISTMAS CAROL (CASS PK)         </t>
  </si>
  <si>
    <t>40.5</t>
  </si>
  <si>
    <t>40</t>
  </si>
  <si>
    <t>27</t>
  </si>
  <si>
    <t>77</t>
  </si>
  <si>
    <t xml:space="preserve">普通の人とはちょっと違うForrest Gumpがfootballのスター選手になったり、ベトナム戦争では英雄になったり、宇宙に行ったりす る。読んだ後に心地よい気分にさせてくれる話だ。トム・ハンクス主演で映画にもなった。 </t>
  </si>
  <si>
    <t>41</t>
  </si>
  <si>
    <t>28.5</t>
  </si>
  <si>
    <t>33.5</t>
  </si>
  <si>
    <t>28.5</t>
  </si>
  <si>
    <t>28</t>
  </si>
  <si>
    <t>57.5</t>
  </si>
  <si>
    <t>24</t>
  </si>
  <si>
    <t>25.5</t>
  </si>
  <si>
    <t>23</t>
  </si>
  <si>
    <t>29</t>
  </si>
  <si>
    <t>27.5</t>
  </si>
  <si>
    <t>17</t>
  </si>
  <si>
    <t>（歴史もの）Paxton青年は、休暇で、海の近くの小さな町Seaburghに来ていた。町のはずれの教会の建物に３つの王冠が描かれていた。この王冠はEnglandを守っているという。そのうちの一つがこの町にあるというのだ。それからPaxtonの悲劇が始まる。（あきお）</t>
  </si>
  <si>
    <t>1200</t>
  </si>
  <si>
    <t>1200</t>
  </si>
  <si>
    <t>1200</t>
  </si>
  <si>
    <t>2300</t>
  </si>
  <si>
    <t>2300</t>
  </si>
  <si>
    <t>42</t>
  </si>
  <si>
    <t>39</t>
  </si>
  <si>
    <t>62.5</t>
  </si>
  <si>
    <t xml:space="preserve">ビルゲイツは１９才のときにMicrosoftを友達のPaul Allen と始めた。この話はMicrosoftが全米でどうやって大企業になっていくか を描いている。 </t>
  </si>
  <si>
    <t xml:space="preserve">Rosaは犯罪を記事にする新聞記者だ。ある日、海岸に不法投棄をしているトラックを見つける。そのことを記事にしようするが、Rudy という危険な男が裏で糸を引いていて、Rosaは危険なめに遭ってしまう。 </t>
  </si>
  <si>
    <t>Cassette</t>
  </si>
  <si>
    <t>Cassette</t>
  </si>
  <si>
    <t>Activity Pack</t>
  </si>
  <si>
    <t>(青春もの)スターになることを夢みているアニタにとって今日は特別の日。映画監督の面接があるのです。ボーイフレンドのダンにとっても特別の日。真っ赤な新しいスポーツカーが届いたのです。ダンは映画監督に会いに行くアニタを送っていくことにします。アニタはスターへのチャンスをつかめるでしょうか？</t>
  </si>
  <si>
    <t>（恋愛もの）英国ダンスカンパニーに属する April Fox はダンス 緑の海　を踊るため、モスクワに行く。そこで、好青年ニコライとあい、恋に落ちる。</t>
  </si>
  <si>
    <t>（動物もの）子供の頃から愛に恵まれず、闘うだけの存在だった、白い牙をもったオオカミ White Fang は、ある白人移植者に飼われ、次第に愛される喜び・愛す喜びを知っていく。</t>
  </si>
  <si>
    <t>（動物もの）森の中に住むシルビアは動物だけが友達。森に鳥を撃ちにやってきた青年に恋をする。そしてその青年は珍しい白い鳥を探しているという。白い美しい鳥はシルビアの友達だ。シルビアにとって大切なのは鳥？青年？他４編。</t>
  </si>
  <si>
    <t>カーラはレオナルド・ディカプリオの大ファン。テレビ番組が新人を捜している。しかもその勝者はレオナルドとの対談が予定されている。カーラは友達のハンナとマークと共にオーディションを受けに行く。若者達の友情がテーマ。 (MARIKO)</t>
  </si>
  <si>
    <t>（ティーンエイジャー向け）漫画（写真）形式で会話で進む話２編、雑誌の記事風１編、短編１編。短編のThe Right Words（気持ちを告白できない十代の若者の話）はおもしろい。</t>
  </si>
  <si>
    <t>（ちょっと不思議でちょっと背筋が寒くなるようなお話）エデンに住む人はみんな若く美しい。そしてすべてが幸せなことばかり。ある日BZはみんなとまったく違うイブという女性にあう。イブはBZに本当の世界をみせてくれるという。その女性の目的は？本当の世界はエデンよりよい世界なのか？（マリコ）</t>
  </si>
  <si>
    <t>永遠のアイドル、オードリーヘップバーンの伝記。あのかわいらしい笑顔の裏に隠された秘話が語られている。</t>
  </si>
  <si>
    <t>0582448395</t>
  </si>
  <si>
    <t>0582448417</t>
  </si>
  <si>
    <t>0582419417</t>
  </si>
  <si>
    <t xml:space="preserve">TALES FROM SHAKESPEARE              </t>
  </si>
  <si>
    <t>0582498058</t>
  </si>
  <si>
    <t>ピーターの村に若くて美しい女性がやってくる。男性達は老いも若きも彼女にぞっこんで、若い男達はみなデートに誘う。一方、村の女達はそんな彼女に嫉妬。ナゾに包まれた美女。ピーターは彼女に恋し、結婚を申し込む。一方、嫉妬に狂った女達は、彼女を襲おうとする。(MARIKO/AKIO)</t>
  </si>
  <si>
    <t>Catherine Cookson</t>
  </si>
  <si>
    <t>38</t>
  </si>
  <si>
    <t>テサは父と父の新しい奥さんシーナと暮らすために島に連れてこられた。島には友達がいない。シーナ にはもうすぐ赤ちゃんが産まれるので自分はのけ者にされてるように感じる。テサは、寂しい島の生活から 抜け出したい。どうやって島から抜け出そうと、テサはいつも考えていた。そんな時・・・(マリコ)</t>
  </si>
  <si>
    <t>☆☆☆☆</t>
  </si>
  <si>
    <t xml:space="preserve">LORNA DOONE                         </t>
  </si>
  <si>
    <t>0582449294</t>
  </si>
  <si>
    <t>50</t>
  </si>
  <si>
    <t>1</t>
  </si>
  <si>
    <t>15</t>
  </si>
  <si>
    <t>0582416949</t>
  </si>
  <si>
    <t>0582430461</t>
  </si>
  <si>
    <t xml:space="preserve">MANAGEMENT GURUS                    </t>
  </si>
  <si>
    <t>0582342597</t>
  </si>
  <si>
    <t>0582418100</t>
  </si>
  <si>
    <t>0582430151</t>
  </si>
  <si>
    <t>0582418143</t>
  </si>
  <si>
    <t>0582464803</t>
  </si>
  <si>
    <t>058242688X</t>
  </si>
  <si>
    <t>23.5</t>
  </si>
  <si>
    <t>45</t>
  </si>
  <si>
    <t>0582454034</t>
  </si>
  <si>
    <t xml:space="preserve">BARCELONA GAME/KAREN &amp; ARTIST(CAS)  </t>
  </si>
  <si>
    <t>0582427703</t>
  </si>
  <si>
    <t xml:space="preserve">BATTLE OF NEWTON ROAD               </t>
  </si>
  <si>
    <t>0582454042</t>
  </si>
  <si>
    <t xml:space="preserve">BATTLE OF NEWTON/MISSING COIN(CAS)  </t>
  </si>
  <si>
    <t>0582426537</t>
  </si>
  <si>
    <t xml:space="preserve">BIKER'S GHOST                       </t>
  </si>
  <si>
    <t>0582342929</t>
  </si>
  <si>
    <t xml:space="preserve">BIKER'S GHOST/WINNER (CASS)         </t>
  </si>
  <si>
    <t>0582430542</t>
  </si>
  <si>
    <t xml:space="preserve">BRAZIL-500 YEARS VOYAGE             </t>
  </si>
  <si>
    <t>0582343046</t>
  </si>
  <si>
    <t xml:space="preserve">BRAZIL-500/JENNIFER/RICKY (CASS)    </t>
  </si>
  <si>
    <t>0582417708</t>
  </si>
  <si>
    <t xml:space="preserve">BROWN EYES                          </t>
  </si>
  <si>
    <t>0582381053</t>
  </si>
  <si>
    <t>1600年代ボストン。ある日見せしめのためにヘスターは大勢の群衆の前に赤ん坊を抱いて現れた。父親のいない子供を生んだ罪のしるしAという緋色の文字を胸につけて。</t>
  </si>
  <si>
    <t>Sue Kerman</t>
  </si>
  <si>
    <t>ローザは新聞の犯罪レポーター。ある日海岸でゴミを不法投棄するトラックを発見。どうやら裏に市の実力者の存在が．．．前半は環境問題啓蒙書的ですが、後半はサスペンスとしてなかなか盛り上がります。</t>
  </si>
  <si>
    <t>　イギリス王室成立の歴史と、現在のロイヤルファミリーメンバーの日常生活を紹介。ダイアナ妃の写真がもっとたくさんあったら良いのに．．</t>
  </si>
  <si>
    <t>Paul Shipton</t>
  </si>
  <si>
    <t>Geoffrey Chaucer</t>
  </si>
  <si>
    <r>
      <t>（人間もの）理恵ちゃんお薦め</t>
    </r>
    <r>
      <rPr>
        <sz val="9"/>
        <rFont val="ＭＳ Ｐゴシック"/>
        <family val="3"/>
      </rPr>
      <t>：歴史の授業で子供たちはナチスのことを学んだ。ある子供の質問をきっかけに、先生は理解を深めようとWaveというチームを作る。Waveのメンバーはカードを持ち、特有のあいさつをする。しかしWaveはクラスをこえて広がり始めた・・・</t>
    </r>
  </si>
  <si>
    <t>（人間もの）猟師の娘SAMと自然保護官（クマ限定）Chipが力をあわせて殺人犯を見つけようとしたり、猟師達からクマを守ったりする。どうなることやら....。</t>
  </si>
  <si>
    <t xml:space="preserve">BLACKMAIL (ACT PK)            </t>
  </si>
  <si>
    <t xml:space="preserve">MR JEALOUS (ACT PK)           </t>
  </si>
  <si>
    <t xml:space="preserve">MYSTERY GIRL (ACT PK)         </t>
  </si>
  <si>
    <t xml:space="preserve">PLAN (ACT PK)                 </t>
  </si>
  <si>
    <t xml:space="preserve">PURSE (ACT PK)                </t>
  </si>
  <si>
    <t xml:space="preserve">TWO BOYFRIENDS (ACT PK)       </t>
  </si>
  <si>
    <t>ビリーは14才。新しい自転車が欲しくてたまらない。大金を手に入れる方法はないかなぁ。皇室の人と一緒に写った写真のコンテストがあることをおばあちゃんが教えてくれる。護衛が厳しくて女王様に近づくことはできない。そうだ！いい考えが！</t>
  </si>
  <si>
    <t>オウムのフェリックスは、バクスター夫妻に飼われていた。フェリックスはとてもかわいがられていたが、フェリックスは鳥篭生活から抜け出し、故郷ブラジルの熱帯雨林で自由に暮らすことを願っていた。</t>
  </si>
  <si>
    <t>ハンナは16才の女の子。グラスボートで観光客に珊瑚礁を見せるデュバルおじさんのお手伝いをしています。ところがお金がすべてのマックスがおじさんの仕事をつぶそうとします。断固として抵抗するハンナ。そこにハリケーンが・・・</t>
  </si>
  <si>
    <t>イギリスのケンブリッジに妹パムは、写真少女だった。フィルムに残った最後の１枚で、兄の写真をとろうとしたが、通りがかりの人をとってしまった。その写真を現像してみると・・・</t>
  </si>
  <si>
    <t>シンデイ島は、東アフリカの大陸から５００メートル離れたところにある。この島に大陸からヒョウが泳いできて、灯台に逃げ込む。　村人達が、このヒョウを捕まえようとすることろを、村長の娘タンザははらはらして見守る</t>
  </si>
  <si>
    <t>メイシーはバハマに住んでいる13才の女の子。両親は動物病院を経営しているが、貧しくて間もなく人手にわたりそう。ところが海でけがをしたイルカのベンを助けたことから、全てが変わっていく。</t>
  </si>
  <si>
    <t>フライン王はたいへん残酷で虐殺や搾取を繰り返していた。その息子アイノンは騎士ボウエンに教育され優しい子にすくすく育っていた。あう日農民の反逆に合いフライン王は殺されてしまった。その時アイノンも瀕死の重傷を負ってしまった。王妃は「偉大なるドラゴン」に息子を助けてくれるように頼む。アイノンに「残酷な王にはならない」という約束をさせるとドラゴンは心臓を半分切り取ってアイノンに与え、アイノンは生き返る。しかし、王になったアイノンは父と同じように農民を虐殺するようになる。怒ったボウエンはドラゴンを伴ってアイノンを討ちに行く。</t>
  </si>
  <si>
    <t>(動物もの)　Large White Pig種の子供 Babeは、牧場主のHogget氏に飼われることになる。牧羊犬のFlyがBabeの母親となる。Babeは、命令するのではなく羊に礼儀正しい態度の頼むことによって、羊を移動させる。その能力に気がついたHogget氏は、全英牧羊犬コンテストにBabeを出場させる。</t>
  </si>
  <si>
    <t>（テレビドラマのretold版）半分人間・半分神であるヘラクレスは弱者を守るために悪党と戦う。Zorinという悪の親玉が「火の刀」を手に入れたという情報を得る。それを奪い返すためにヘラクレスが動き出す。初めは、よく分からないかもしれないが、戦う様子をうまく表現しているということが読んでいくうちに分かってくるだろう。</t>
  </si>
  <si>
    <t>John Steinbeck</t>
  </si>
  <si>
    <t>LennieとGeorgeは友達である。２人は、たくさんの動物に囲まれながら、自分たちの土地で酪農をやるという大きな夢を持ちながら、転々としながら働いている。しかし、Lennieは頭が弱くいつも問題ばかりを起こしてしまう。はたして、夢は叶うのだろうか・・・。</t>
  </si>
  <si>
    <t>ギリシャの小島の海岸に鷲の嘴のように突出たイーグルロック。そのオーバーハングに挑んだ少年と登山家。スリルも感動もあるお話しには☆☆☆☆としたいけれど、目撃者が登場しない不自然さで－☆</t>
  </si>
  <si>
    <t>Donn Byrne</t>
  </si>
  <si>
    <t>ローマ軍の将軍Maximusはゲルマン民族との戦いの後、故郷に帰りたがっていた。しかし、Maximusを憎む新皇帝Commodusは彼の家族を殺してしまう。生きる希望をなくしたMaximusは奴隷になる。しかし、gladiatorとなったMaximusはやがて宿敵Commodusと対決する。</t>
  </si>
  <si>
    <t>Anthony Bruno</t>
  </si>
  <si>
    <t>1942年、カリブ海のクラサオ島もドイツとの戦争に巻き込まれた。Phillip の母親や、息子と共に島外脱出をはかるが、ドイツ軍の攻撃に会いPhillipは黒人の老人 Timothyとともに小島で暮らす生活を余儀なくされる。彼らは生きて帰れるのだろうか？</t>
  </si>
  <si>
    <t xml:space="preserve">STREETS OF LONDON                   </t>
  </si>
  <si>
    <t>0582416612</t>
  </si>
  <si>
    <t xml:space="preserve">SURFER!                             </t>
  </si>
  <si>
    <t>0582426561</t>
  </si>
  <si>
    <t xml:space="preserve">WINNER                              </t>
  </si>
  <si>
    <t>0582427754</t>
  </si>
  <si>
    <t xml:space="preserve">WRONG MAN (CARTOON STRIP)           </t>
  </si>
  <si>
    <t>0582451876</t>
  </si>
  <si>
    <t xml:space="preserve">ADVENTURES OF ROCKY &amp; BULLWINKLE    </t>
  </si>
  <si>
    <t>0582451892</t>
  </si>
  <si>
    <t xml:space="preserve">ADVENTURES OF ROCKY &amp; BULL(CAS PK)  </t>
  </si>
  <si>
    <t>0582421233</t>
  </si>
  <si>
    <t xml:space="preserve">ALICE IN WONDERLAND                 </t>
  </si>
  <si>
    <t>0582464625</t>
  </si>
  <si>
    <t>0582468477</t>
  </si>
  <si>
    <t xml:space="preserve">AMERICAN LIFE                       </t>
  </si>
  <si>
    <t>0582472598</t>
  </si>
  <si>
    <t>0582427649</t>
  </si>
  <si>
    <t xml:space="preserve">ANOTHER WORLD                       </t>
  </si>
  <si>
    <t>0582453593</t>
  </si>
  <si>
    <t>0582451841</t>
  </si>
  <si>
    <t>一幕ものの英語劇の脚本が５本。ユーモア系が殆どですから楽しめます。あなたはどの役をやってみたいですか？</t>
  </si>
  <si>
    <t>シンジ</t>
  </si>
  <si>
    <t>Mandy Loader</t>
  </si>
  <si>
    <t>Irwinはおもちゃ製作者。ある日彼のおもちゃ会社は銃や車、コンピューターまで作る大会社の一部門となってしまう。そこで彼は同僚とコンピューターチップの入った怪獣と兵隊を開発することなった。やがて兵隊は怪獣と戦うようになり人間まで襲ってくる．．．</t>
  </si>
  <si>
    <t>まりあ</t>
  </si>
  <si>
    <t>1700</t>
  </si>
  <si>
    <t>54</t>
  </si>
  <si>
    <t>弁護士８００人を抱える巨大法律事務所で、年収１００万ドルを目指してひたすら仕事に打ち込むＭｉｃｈａｅｌ。ある日ホームレスの黒人が腹にダイナマイトを巻きつけ、彼と７人の弁護士を人質に取り事務所に籠城する。警察に頭を打ち抜かれた犯人の死を目撃してＭｉｃｈａｅｌは人生観が一変し、ホームレスのために働こうと街の法律家に変身、そして気づいた事務所の秘密は．．</t>
  </si>
  <si>
    <t>まりあ</t>
  </si>
  <si>
    <t>Liz Austin</t>
  </si>
  <si>
    <t>ロビンは１２世紀イギリスの伝説的英雄。本来は貴族の出だがシャーウッドの森に住み、山賊として愉快な部下とともに金持ちから奪った富を貧民に与え，悪王の圧政に苦しむ民衆を助け活躍する。</t>
  </si>
  <si>
    <r>
      <t>（Not お薦め）</t>
    </r>
    <r>
      <rPr>
        <sz val="9"/>
        <rFont val="ＭＳ ゴシック"/>
        <family val="3"/>
      </rPr>
      <t>Hepzibah Pyncheon さんが住む７つの尖棟のある屋敷は、魔法使いの祟りがあると言い伝えられていた。彼女の友達と親戚が繰り広げる物語。原作が省略されすぎていて、前半は全くつまらない。購入した人は後悔する可能性大。</t>
    </r>
  </si>
  <si>
    <t>あきお</t>
  </si>
  <si>
    <t xml:space="preserve">BRAD PITT                           </t>
  </si>
  <si>
    <t>0582408296</t>
  </si>
  <si>
    <t>0582469546</t>
  </si>
  <si>
    <t>0582420490</t>
  </si>
  <si>
    <t xml:space="preserve">CALL OF THE WILD                    </t>
  </si>
  <si>
    <t>0582453410</t>
  </si>
  <si>
    <t>0582342899</t>
  </si>
  <si>
    <t>0582401178</t>
  </si>
  <si>
    <t>0582362962</t>
  </si>
  <si>
    <t>0582416736</t>
  </si>
  <si>
    <t xml:space="preserve">CAY                                 </t>
  </si>
  <si>
    <t>0582464722</t>
  </si>
  <si>
    <t>0582421209</t>
  </si>
  <si>
    <t xml:space="preserve">CHRISTMAS CAROL                     </t>
  </si>
  <si>
    <t>0582464862</t>
  </si>
  <si>
    <t>0582417996</t>
  </si>
  <si>
    <t xml:space="preserve">DANTE'S PEAK                        </t>
  </si>
  <si>
    <t>0582464765</t>
  </si>
  <si>
    <t>Conan Doyle</t>
  </si>
  <si>
    <t>短編が６編も入っているためストーリーが大分省略されており、動機や謎解きの手がかりが解りにくくなっている部分もあります。英語は読めたはずなのに、いまいち腑に落ちないと感じるときは、日本語版シャーロックホームズの冒険を読んでみるのも良いでしょう。</t>
  </si>
  <si>
    <t>Stephan Rabley</t>
  </si>
  <si>
    <t>Brent Furnas</t>
  </si>
  <si>
    <t>Louisa May Alcott</t>
  </si>
  <si>
    <t>Anne Collins, et al</t>
  </si>
  <si>
    <t>Theodore Taylor</t>
  </si>
  <si>
    <t>Jack London</t>
  </si>
  <si>
    <t xml:space="preserve">LOVE ON THE ICE (CASS)          </t>
  </si>
  <si>
    <t>（歴史もの）1607年、イギリス人がVirginia に入植し、Jamestownを作った。Virgina の原住民であったAlgonquin族、入植者達に対し当初、好意的な態度をとった。首長の娘Pocahontasは、入植者のJohn Smith に恋いをして、入植者達を追い出そうとした父や兄を止める。しかし、入植者の数が増えて、原住民と入植者の利害の対立は深まっていく。　善意が自分の部族を滅ぼすのであった。</t>
  </si>
  <si>
    <t>あきお</t>
  </si>
  <si>
    <t>4229521</t>
  </si>
  <si>
    <t xml:space="preserve">President's Murderer, The </t>
  </si>
  <si>
    <t>Jennifer Bassett</t>
  </si>
  <si>
    <t>ある独裁国で、大統領が暗殺された。暗殺犯Alex Dinon は、刑務所から脱走し、警察はそれを追う。Felix警視は、Alexを追うが、なぜか住民は、警察に非協力的。なぜ、上司は犯人の逮捕より銃殺を望んでいるのか、警視の疑問は深まる。(AKIO)</t>
  </si>
  <si>
    <t>422953X</t>
  </si>
  <si>
    <t>Remember Miranda</t>
  </si>
  <si>
    <t>Rowena Akinyemi</t>
  </si>
  <si>
    <t>（ラブ＆サスペンス）身よりのないCathyは学校を卒業し、母親Mirandaが亡くなったHarvey家の家政婦となり、子供の面倒をみる。夫Duncan, Miranda の妹Juliet, 近隣のNick,おばあちゃんだれもがMirandaのことを話しがらない。その死にはなにかあるのだろうか？</t>
  </si>
  <si>
    <t>4229548</t>
  </si>
  <si>
    <t>Bookworm 1
Oxford</t>
  </si>
  <si>
    <t>☆☆☆</t>
  </si>
  <si>
    <t>CathyはHarvey家の二人の子供たちの住み込み家庭教師になる。子供達の母親のMirandaは２年前になくなっており、家には子供達の父親と祖母がいる。近所に住む叔母もNicもみんなMirandaを知っているのに、Cathyには話したがらない。</t>
  </si>
  <si>
    <t>まりあ</t>
  </si>
  <si>
    <t>Sherlok Holmes and the Duke's Son</t>
  </si>
  <si>
    <t>Arthur Conan Doyle</t>
  </si>
  <si>
    <t>２００２年６月刊行・　現在発注中</t>
  </si>
  <si>
    <t>あきお</t>
  </si>
  <si>
    <t>019-</t>
  </si>
  <si>
    <t>4232964</t>
  </si>
  <si>
    <t>Under The Moon</t>
  </si>
  <si>
    <t>Rowena Akinyemi</t>
  </si>
  <si>
    <t>（ＳＦ）2222年破壊されたオゾン層のかわりに、人工オゾン層が開発された。2522年人工オゾン層が壊れ始め、地球の緑は破壊され始めた。しかし、地球の最高責任者は自己の利益のみを考えて、必要な処置をとろうとしなかった。</t>
  </si>
  <si>
    <t>4229556</t>
  </si>
  <si>
    <t>White Death</t>
  </si>
  <si>
    <t>（サスペンス）サラは19才。今旅行先の国の牢獄の中にいる。空港でサラのバックからヘロインが見つかったのだ。この国ではヘロインを所持していると死刑になる。サラは裁判を待っている。サラの運命はいかに。</t>
  </si>
  <si>
    <t>019-</t>
  </si>
  <si>
    <t>4229564</t>
  </si>
  <si>
    <t xml:space="preserve">Witches Of Pendle, The </t>
  </si>
  <si>
    <t>Side 1-1 47:54  Side 1-2 46:48
Side 2-1 47:43  Side 2-2 46:13</t>
  </si>
  <si>
    <t>4229076</t>
  </si>
  <si>
    <t>CT</t>
  </si>
  <si>
    <t>Garden Party and Other Stories, The</t>
  </si>
  <si>
    <t>4230651</t>
  </si>
  <si>
    <t>Ghost Stories</t>
  </si>
  <si>
    <t>423066X</t>
  </si>
  <si>
    <t>Cassette</t>
  </si>
  <si>
    <t>Side 1-1 34:19  Side 1-2 35:25
Side 2-1 38:00  Side 2-2 34:08</t>
  </si>
  <si>
    <t>019-</t>
  </si>
  <si>
    <t>4227006</t>
  </si>
  <si>
    <t>CT</t>
  </si>
  <si>
    <t>Great Expectations</t>
  </si>
  <si>
    <t>4230678</t>
  </si>
  <si>
    <t>Side 1-1 42:29  Side 1-2 39:25
Side 2-1 43:38  Side 2-2 44:51</t>
  </si>
  <si>
    <t>4227421</t>
  </si>
  <si>
    <t>Heat and Dust</t>
  </si>
  <si>
    <t>4230686</t>
  </si>
  <si>
    <t>I, Robot</t>
  </si>
  <si>
    <t>4230694</t>
  </si>
  <si>
    <t>Jeeves and Friends</t>
  </si>
  <si>
    <t>4230708</t>
  </si>
  <si>
    <t>King's Ransom</t>
  </si>
  <si>
    <t>4230716</t>
  </si>
  <si>
    <t>This Rough Magic</t>
  </si>
  <si>
    <t>Mary Stewart</t>
  </si>
  <si>
    <t>☆☆</t>
  </si>
  <si>
    <t>Lucyはギリシャのある島へ休暇を過ごすためにやってきた。海ではイルカが泳ぎ、幸せな日々が送れそうだった。しかしある日Lucyは仲間が船から落ちて行方不明になってしまったことを聞く</t>
  </si>
  <si>
    <t>4230740</t>
  </si>
  <si>
    <t>Sense and Sensibility</t>
  </si>
  <si>
    <t>Jane Austen</t>
  </si>
  <si>
    <t>4230732</t>
  </si>
  <si>
    <t>Wuthering Heights</t>
  </si>
  <si>
    <t>Emily Bronte</t>
  </si>
  <si>
    <t>4230759</t>
  </si>
  <si>
    <t>Cassette</t>
  </si>
  <si>
    <t>Side 1-1 30:42  Side 1-2 35:50
Side 2-1 36:48  Side 2-2 37:08
Side 3-1 28:09  Side 3-2 28:48</t>
  </si>
  <si>
    <t>4227928</t>
  </si>
  <si>
    <t>Z Teacher's Handbook</t>
  </si>
  <si>
    <t>4231631</t>
  </si>
  <si>
    <t>簡単な紹介( Bookworms Stage6 2500 head words)</t>
  </si>
  <si>
    <t>American Crime Stories</t>
  </si>
  <si>
    <t>Bookworm 6
Oxford</t>
  </si>
  <si>
    <t>4230791</t>
  </si>
  <si>
    <t>Side 1-1 31:50  Side 1-2 22:31
Side 2-1 29:36  Side 2-2 37:54
Side 3-1 26:28  Side 3-2 32:22</t>
  </si>
  <si>
    <t>4228886</t>
  </si>
  <si>
    <t>Cold Comfort Farm</t>
  </si>
  <si>
    <t>4230805</t>
  </si>
  <si>
    <t>Cry Freedom</t>
  </si>
  <si>
    <t>4230813</t>
  </si>
  <si>
    <t>Deadheads</t>
  </si>
  <si>
    <t>4230821</t>
  </si>
  <si>
    <t>Decline and Fall</t>
  </si>
  <si>
    <t>423083X</t>
  </si>
  <si>
    <t>Dublin People</t>
  </si>
  <si>
    <t>4230848</t>
  </si>
  <si>
    <t xml:space="preserve">Enemy, The </t>
  </si>
  <si>
    <t>Desmond Bagley</t>
  </si>
  <si>
    <t>(サスペンス）Ｍａｌｃｏｌｍ　Ｊａｇｇａｒｄは科学者である女性Ｐｅｎｎｙ　Ａｓｈｔｏｎと結婚しようとしていたが、その妹の顔に強い酸がかけられた！これを事件のきっかけとしてＡｓｈｔｏｎの家族の秘密が明らかになっていく。</t>
  </si>
  <si>
    <t>4230864</t>
  </si>
  <si>
    <t>Jane Eyre</t>
  </si>
  <si>
    <t>Side 1-1 30:50  Side 1-2 27:21
Side 2-1 31:55  Side 2-2 22:20
Side 3-1 44:02  Side 3-2 45:28</t>
  </si>
  <si>
    <t>4230880</t>
  </si>
  <si>
    <t>Cassette</t>
  </si>
  <si>
    <t>422743X</t>
  </si>
  <si>
    <t>Joy Luck Club, The</t>
  </si>
  <si>
    <t>Amy Tan</t>
  </si>
  <si>
    <t>4230899</t>
  </si>
  <si>
    <t>Meteor, and Other Stories</t>
  </si>
  <si>
    <t>☆☆☆☆</t>
  </si>
  <si>
    <t xml:space="preserve">(SF)ある日宇宙からまるい金属の球が落ちてきた。おそろしいことにそれは地球を侵略しようとたくらむ宇宙人が送ってきたものだった。　他３編
</t>
  </si>
  <si>
    <t>4230902</t>
  </si>
  <si>
    <t>Night Without End</t>
  </si>
  <si>
    <t>Alistair Maclean</t>
  </si>
  <si>
    <t>4230910</t>
  </si>
  <si>
    <t>Oliver Twist</t>
  </si>
  <si>
    <t>4230929</t>
  </si>
  <si>
    <t>Side 1-1 30:57  Side 1-2 34:15
Side 2-1 27:44  Side 2-2 22:05
Side 3-1 34:45  Side 3-2 26:44</t>
  </si>
  <si>
    <t>4228894</t>
  </si>
  <si>
    <t>Pride and Prejudice</t>
  </si>
  <si>
    <t>4230937</t>
  </si>
  <si>
    <t>Side 1-1 44:15  Side 1-2 37:07
Side 2-1 35:40  Side 2-2 31:45
Side 3-1 27:25  Side 3-2 18:30</t>
  </si>
  <si>
    <t>4227936</t>
  </si>
  <si>
    <t>Tess Of The d'Urbervilles</t>
  </si>
  <si>
    <t>4230945</t>
  </si>
  <si>
    <t>Side 1-1 35:14  Side 1-2 26:01
Side 2-1 43:13  Side 2-2 43:16
Side 3-1 37:48  Side 3-2 46:15</t>
  </si>
  <si>
    <t>4227014</t>
  </si>
  <si>
    <t>Woman in White, The</t>
  </si>
  <si>
    <t>Wilkie Collins</t>
  </si>
  <si>
    <t>4230961</t>
  </si>
  <si>
    <t>423164X</t>
  </si>
  <si>
    <t>TheOxford Bookworms Library Pack</t>
  </si>
  <si>
    <t>423231X</t>
  </si>
  <si>
    <t xml:space="preserve">Butler Did It, The </t>
  </si>
  <si>
    <t>Sir Arthur Conan Doyle</t>
  </si>
  <si>
    <t>嫉妬に狂った夫が、執事に妻を射殺させる話、旧友が久しぶりにあって最近知り合った男について話す話、占い師の話、不誠実な旅行代理店の話、どこの国でもお役所仕事は滅茶苦茶という話しの５つの小編の劇の台本です、</t>
  </si>
  <si>
    <t>あきお</t>
  </si>
  <si>
    <t>019-</t>
  </si>
  <si>
    <t>4232174</t>
  </si>
  <si>
    <t>Ghost in Love, A</t>
  </si>
  <si>
    <t>4228541</t>
  </si>
  <si>
    <t>(推理もの）Boscombe池の付近で、Charles McCarthy氏が撲殺された。直前に口論していた息子Jamesが逮捕される。地元の警察はJamesを犯人と決めつけ、きちんとした証拠集めもしなかった。Jamesの無罪を信じる幼なじみのTurner嬢はシャーロックホームズに捜査を依頼する。真犯人は誰でその動機は何なのだろうか？</t>
  </si>
  <si>
    <t>あきお</t>
  </si>
  <si>
    <t xml:space="preserve">（犯罪もの）映画のretold版　Kimbleが奥さんを殺した罪で逮捕されてしまう。しかし、Kimbleは真犯人は片腕のない男だということを知っている。Kimbleは真犯人 をつきとめるために逃亡する。　ハリソン・フォード主演で映画にもなった。 </t>
  </si>
  <si>
    <t>7</t>
  </si>
  <si>
    <t>Elizabeth Laird</t>
  </si>
  <si>
    <t>☆☆</t>
  </si>
  <si>
    <t>☆☆</t>
  </si>
  <si>
    <t>Stephen Rabley</t>
  </si>
  <si>
    <t>マリコ</t>
  </si>
  <si>
    <t>あきお</t>
  </si>
  <si>
    <t>☆☆☆</t>
  </si>
  <si>
    <t>John Escott</t>
  </si>
  <si>
    <t>Anne Collins</t>
  </si>
  <si>
    <t>M.Iggulden &amp; J. Allen</t>
  </si>
  <si>
    <t>Deborah Schwartz</t>
  </si>
  <si>
    <t>28.5</t>
  </si>
  <si>
    <t>ヘレンにロンドンからイスタンブールまでのツアーガイドの仕事が来る。音信の途絶えたボーイフレンドのことを気にかけながら、ヨーロッパを旅するが、ツアー客には怪しげな行動をする人たちもいて．．．</t>
  </si>
  <si>
    <t>（人間もの）Alm-Opaおじいさんには、Tobiasという息子がいた。Tobiasは、Adelheidと結婚し、Heidiが生まれた。Tobiasは事故で死に、妻Adelheidも病気で亡くなり、HeidiはAdelheidの姉妹のDeteに引き取られた。Heidiが６歳のとき、Deteは、フランクフルトに行くことになり、Heidiをアルプスの山奥に住んでいるOpaおじいさんに預ける。純真なHeidiは、周りの人を幸せにしていく。</t>
  </si>
  <si>
    <t xml:space="preserve">SLINKY JANE                         </t>
  </si>
  <si>
    <t>0582380995</t>
  </si>
  <si>
    <t xml:space="preserve">SMALL SOLDIERS                      </t>
  </si>
  <si>
    <t>0582343526</t>
  </si>
  <si>
    <t>058241797X</t>
  </si>
  <si>
    <t>Chris Brancato</t>
  </si>
  <si>
    <t>元盗人のCade Fosterに昨年の夏あたりからおかしなことが起こり始めた。そして、ある日を境に生活が一転してしまう。殺人事件がおこり。。。調べを進めていくと宇宙人が関係していることがわかった。これはお薦め。途中で話が終わっているから続編があるはず。Ｘ-Fileと同じ作者。</t>
  </si>
  <si>
    <t>Theodore Taylor</t>
  </si>
  <si>
    <t>21</t>
  </si>
  <si>
    <t>Anne Fine</t>
  </si>
  <si>
    <t>４Ｃは劣等生が集まったクラス。そのクラスで３週間、それぞれが小麦粉の入った袋（FLOUR BABY）のお世話をすることになった。日が経つに連れて多くの子供達がFLOUR BABYに嫌気がさしてくる中、一人の少年サイモンはFLOUR BAABYから様々なことを学んでいく。</t>
  </si>
  <si>
    <t>Brigit Viney</t>
  </si>
  <si>
    <t>世界各国のファッションデザイナーについてそれぞれ１〜２ページずつ解説してくれている。CHANELの人生などが興味深い。</t>
  </si>
  <si>
    <t>えりこ</t>
  </si>
  <si>
    <t xml:space="preserve">STEALING THE HILLS                  </t>
  </si>
  <si>
    <t>0582434303</t>
  </si>
  <si>
    <t>0582427223</t>
  </si>
  <si>
    <t xml:space="preserve">STORM                               </t>
  </si>
  <si>
    <t>0582342430</t>
  </si>
  <si>
    <t>0582429870</t>
  </si>
  <si>
    <t>0582416663</t>
  </si>
  <si>
    <t xml:space="preserve">STORY OF TREASURE SEEKERS           </t>
  </si>
  <si>
    <t>0582417910</t>
  </si>
  <si>
    <t xml:space="preserve">STRANGER THAN FICTION:URBAN MYTH    </t>
  </si>
  <si>
    <t>0582437083</t>
  </si>
  <si>
    <t xml:space="preserve">SUPERMODELS                         </t>
  </si>
  <si>
    <t>0582437105</t>
  </si>
  <si>
    <t>0582401550</t>
  </si>
  <si>
    <t>0582417686</t>
  </si>
  <si>
    <t>（ファンタジー）マークは、家族でトルコ旅行に来て、トロイの遺跡で、黄色い石を拾った。石を磨いた瞬間、突然閃光が走った。目を開けてみると、目の前に全く違う風景が・・・</t>
  </si>
  <si>
    <t>（冒険もの）トムは冒険が大好き。友達といっしょに家や学校で繰り広げられるいろいろなエピソードがつづられている。</t>
  </si>
  <si>
    <t xml:space="preserve">BUSINESS @ SPEED OF THOUGHT         </t>
  </si>
  <si>
    <t>0582434718</t>
  </si>
  <si>
    <t>0582461359</t>
  </si>
  <si>
    <t xml:space="preserve">CAPTAIN CORELLI'S MANDOLIN          </t>
  </si>
  <si>
    <t>0582364116</t>
  </si>
  <si>
    <t>0582419468</t>
  </si>
  <si>
    <t>Andrew Matthews</t>
  </si>
  <si>
    <t>大学の始まった初日。ベンはローレンに一目惚れする。しかしどうやって話しかけたらいいのかわからない。ベンの友達はローレンの趣味、好きな食べ物などを逐一ケイタイで知らせてくれる。ベンは情報を元にローレンに気にいられようと必死。はたしてこの作戦、功を奏するか！？</t>
  </si>
  <si>
    <t>Joannna Strange</t>
  </si>
  <si>
    <t>（マンガ形式２編・読み物２編）デイブはわたしのボーイフレンド。彼は時々気むずかしくて、おかしなときがある。ある日わたしがお掃除のアルバイトをしているお屋敷に泥棒が入った。</t>
  </si>
  <si>
    <t>いつも難しい本ばかり読んでいるホリーは二人のおにいちゃんとバルセロナへでかけることになってしまった。バルセロナについたところから、ホリーはしっぱいばかり。一人で本を読んでおにいちゃんたちを待っている時に男の人がバッグを間違えて持っていってしまった。その中にはもうすぐ始まるサッカーの入場券が入っている。さあたいへん。ホリーはバッグを取り戻すことができるでしょうか。</t>
  </si>
  <si>
    <t>Washington Irving</t>
  </si>
  <si>
    <t>15.5</t>
  </si>
  <si>
    <t>Rip Van Winkle は山で白いあごひげを蓄えた老人の集団に出会った。水をもらって一眠りして町に帰ってみると、町はすっかりかわってしまっていた。他１編</t>
  </si>
  <si>
    <t>Justine Korman</t>
  </si>
  <si>
    <t>(映画のnovelization版)ベイブは賢い羊追のいブタ。その能力を買われ、飛行機に乗って出かけることになる。旅の途中、ある町で、ショーをする動物たちに出会う。困った動物を助けるやさしいベイブしかし、そのやさしさが、自分を危険に追い込むこともある。</t>
  </si>
  <si>
    <t xml:space="preserve">CRY, THE BELOVED COUNTRY            </t>
  </si>
  <si>
    <t>0582451817</t>
  </si>
  <si>
    <t>0582451833</t>
  </si>
  <si>
    <t>058243470X</t>
  </si>
  <si>
    <t xml:space="preserve">EAST OF EDEN                        </t>
  </si>
  <si>
    <t>0582418208</t>
  </si>
  <si>
    <t>0582434181</t>
  </si>
  <si>
    <t>0582419476</t>
  </si>
  <si>
    <t xml:space="preserve">GREAT EXPECTATIONS                  </t>
  </si>
  <si>
    <t>0582419484</t>
  </si>
  <si>
    <t xml:space="preserve">KOLYMSKY HEIGHTS                    </t>
  </si>
  <si>
    <t>0582418216</t>
  </si>
  <si>
    <t>0582473772</t>
  </si>
  <si>
    <t>0582454085</t>
  </si>
  <si>
    <t>0582454107</t>
  </si>
  <si>
    <t>0582421276</t>
  </si>
  <si>
    <t xml:space="preserve">MEMOIRS OF A GEISHA                 </t>
  </si>
  <si>
    <t>0582418291</t>
  </si>
  <si>
    <t xml:space="preserve">MISERY                              </t>
  </si>
  <si>
    <t>0582418224</t>
  </si>
  <si>
    <t>0582430259</t>
  </si>
  <si>
    <t>0582419492</t>
  </si>
  <si>
    <t>0582417953</t>
  </si>
  <si>
    <t xml:space="preserve">PRESUMED INNOCENT                   </t>
  </si>
  <si>
    <t>0582342988</t>
  </si>
  <si>
    <t>058243405X</t>
  </si>
  <si>
    <t>0582419832</t>
  </si>
  <si>
    <t>0582343682</t>
  </si>
  <si>
    <t xml:space="preserve">SCARLET AND BLACK                   </t>
  </si>
  <si>
    <t>058241928X</t>
  </si>
  <si>
    <t xml:space="preserve">SNOW FALLING ON CEDARS              </t>
  </si>
  <si>
    <t>0582437067</t>
  </si>
  <si>
    <t>0582418232</t>
  </si>
  <si>
    <t>0582464781</t>
  </si>
  <si>
    <t>0582364140</t>
  </si>
  <si>
    <t>Stephan Rabley</t>
  </si>
  <si>
    <t>Leslie Dunkling</t>
  </si>
  <si>
    <t xml:space="preserve">Stephen Waller </t>
  </si>
  <si>
    <t>Cherry Gilchrist</t>
  </si>
  <si>
    <t>Pete Johnson</t>
  </si>
  <si>
    <t>Elaine O'reilly</t>
  </si>
  <si>
    <t>Chris Rice</t>
  </si>
  <si>
    <t xml:space="preserve">Nancy Taylor </t>
  </si>
  <si>
    <t>Patric Hermes</t>
  </si>
  <si>
    <t>John Escott</t>
  </si>
  <si>
    <t>サイモンは、駅で年取った女性とぶつかり、荷物が散らかった。そこで、彼女の鞄にはいった封筒を間違えて自分の鞄にいれた。サイモンは、列車の中で、サマンサと知りあい恋に落ちた。一方、警察はスパイを捜していた。</t>
  </si>
  <si>
    <t>1800年、Sam Tinker と娘のJenny は海を越えて、New York へやってきた。一文無しだった親子は、Jack Craneの農場に雇われる。Jennyは近くのインデイアンの部落に住む Blue Skyと仲良くなり、交流を深める。ある日、Jack の横暴な仕打ちに耐えきれず、Tinker夫妻は、Jackの農場をでていくが、・・・</t>
  </si>
  <si>
    <t>Timothy Boggs</t>
  </si>
  <si>
    <t>ファラオの恋人アンク・ス・ナマンは高層アムホテップと深い仲になる。しかしファラオに見つかりアンク・ス・ナマンは殺されてしまう。彼女を生き返らせるためにアムホテップが死の町ハムナプトラに「死の本」を探しに行く。そのときに彼は捕らえられ、生きたままミイラにされてしまう。しかも口や鼻に甲虫をいれられて。甲虫は彼の体を食べ続けることになる。アムホテップは永遠に半分生きた状態のままのミイラになるのだ。それから3700年後、考古学者のオコンネルはカイロ博物館に勤めるエヴェリンといっしょに砂漠に埋もれたハムナプトラを探しに行く。そこで棺を見つけあけるとミイラのアムホテップが立ち上がる・・・アムホテップは恋人アンク・ス・ナマンを生き返らせるためにエヴェリンの心臓が欲しいのだ。</t>
  </si>
  <si>
    <t>シャリアー王は最愛の王妃の浮気を見つけて首をはねてしまった。それ以来女性不信に陥り一夜を過ごすとすぐ女の首をはねていた。シェラザードという賢い娘が王の元に送られたとき、王に物語をしてきかせた。おもしろい話の途中で夜が明けるので王は娘に次々に話をしてくれるように頼んだ。おもしろい話悲しい話、怖い話、その話は1001夜つづいたという。ここではアラジンのランプ、アリババと４０人の盗賊など10編が収められている。</t>
  </si>
  <si>
    <t>事実は小説より奇なり。本当にあったおかしな話、不思議な話が２７編収録されている。出口を間違えた男の話、エンパイアステートビルから落ちた男の話、走行中にオープンカーの後ろの座席に牛が飛んできた話等々。</t>
  </si>
  <si>
    <t>2300</t>
  </si>
  <si>
    <t>2300</t>
  </si>
  <si>
    <t>2300</t>
  </si>
  <si>
    <t xml:space="preserve">BARBARIANS AT THE GATE              </t>
  </si>
  <si>
    <t>0582435676</t>
  </si>
  <si>
    <t>058241945X</t>
  </si>
  <si>
    <t xml:space="preserve">BRAVE NEW WORLD                     </t>
  </si>
  <si>
    <t>0582343003</t>
  </si>
  <si>
    <t>文字</t>
  </si>
  <si>
    <t>行</t>
  </si>
  <si>
    <t>頁</t>
  </si>
  <si>
    <t>率</t>
  </si>
  <si>
    <t>総語数</t>
  </si>
  <si>
    <t>お薦め度</t>
  </si>
  <si>
    <t>書評者</t>
  </si>
  <si>
    <t>価格</t>
  </si>
  <si>
    <t>200</t>
  </si>
  <si>
    <t>11</t>
  </si>
  <si>
    <t>7</t>
  </si>
  <si>
    <t>15</t>
  </si>
  <si>
    <t>Penguin Readers 1
LONGMAN</t>
  </si>
  <si>
    <t>Penguin Readers 0
LONGMAN</t>
  </si>
  <si>
    <t>Penguin Readers 3
LONGMAN</t>
  </si>
  <si>
    <t>11</t>
  </si>
  <si>
    <t>15</t>
  </si>
  <si>
    <t>.9</t>
  </si>
  <si>
    <t>１６歳の少女ケリーが田舎からロンドンに出てきた。叔父マックス、従兄弟アダムと一緒に住むためだ。その頃、ロンドンでは「the TALL MAN」による凶悪犯罪が起きていた。ケリーはマックスが何か重要なことにかかわっているらしいことを敏感に感じとっていた。。。なかなかのドキドキstoryである。</t>
  </si>
  <si>
    <t>(人間ドラマ）メイコンは旅行ガイドブックの執筆者だ。平和な日々を送っていたのに、息子が事故で死に、妻が去り、犬のエドワードは人を襲うようになった。メイコンは自分の身の回りでおきる変化にとまどっていた。そこに犬のトレーナーのミュリエルという不思議な若い女が現れた。彼女はメイコンに近づき、メイコンは流されるまま同棲してしまう。ミュリエルと会ってからは自分の意志とは関係なくメイコンの生活が変わっていく。ところが妻がもどり、ミュリエルと別れて妻の希望のままに二人はやりなおしをすることになってしまう。メイコンは自分で自分の人生を選び決めていくことはできないのか。考えさせられる作品。</t>
  </si>
  <si>
    <t>スクルージはお金だけが生き甲斐のけちで冷たい男である。ストーブには薪もいれず、もちろん貧しい人たちの頼みははねつける。やさしい言葉をかけられても何も感じない。それどころか、相手を罵倒したりする。甥のクリスマスの集まりに招待されても拒絶してしまう。一人ぼっちのクリスマスイブ。ふん、ごちそう食べて、みんなでわいわいやってなんになる！その夜、スクルージのところに幽霊が訪れる。３人の幽霊がスクルージをかわるがわる過去、現在、未来の場面に連れていく。スクルージの子供時代のクリスマス：両親が留守で一人寂しく本を読んでいる。現在のクリスマス：甥家族が家族で楽しそうに過ごしている。未来のクリスマス：誰にも愛されず、一人寂しく死んでいった男を見る。スクルージはかわいそう、嬉しい、悲しいなどの感情を思い出していく。</t>
  </si>
  <si>
    <t>Anne Tyler</t>
  </si>
  <si>
    <t>68.5</t>
  </si>
  <si>
    <t>New Yorkにちかい Amityは、海水浴場のある町。ある日、若い女性が鮫に殺される。担当の警察官は海水浴場を閉鎖しようとするが、観光業者達の反対で見送られる。しかし、その数日後、次は子供達が犠牲となる。地元警察は、銛（もり）を使える数少ない漁師であるQuintに退治をたのむが・・・</t>
  </si>
  <si>
    <t>（自然もの）California の Miller家に飼われて大型犬 Buckを、ある日、欲に目がくらんだ召使が、北カナダの極寒の地での犬ぞり用の犬として売ってしまう。当時のカナダはゴールドラッシュだったのだ。極寒の地で、Buckは野性に目覚める。 Oxford にも別のretoldものがあります。</t>
  </si>
  <si>
    <t>ファラオの墓を見つけたいと願っていた考古学者Timは、カイロでの学会の帰り、列車の向いの席に座った女性のブレスレットに目を止める。それはクレオパトラ時代のものか？表紙の印象があまり良くありませんが、中身のストーリーはなかなか面白いです。</t>
  </si>
  <si>
    <t>Nick Leeson</t>
  </si>
  <si>
    <t>1995年2月27日、1763年に創業された世界最古の名門ベアリングズ銀行が、28歳のトレーダーのために78億ポンド（約1兆3千億円）という巨額の損失をだして破綻してしまった。ニック・リーソンはどんなことをしたのか・・・？マネーゲームに興味のある人には☆5個だけれど、興味が無い人には☆2個でしょう</t>
  </si>
  <si>
    <t>Sarah  Orne Jewett &amp; others</t>
  </si>
  <si>
    <t>23.3</t>
  </si>
  <si>
    <t>マリコ</t>
  </si>
  <si>
    <t>Dina Anastasio</t>
  </si>
  <si>
    <t>34</t>
  </si>
  <si>
    <t>（ノンフィクション）月へ向かうロケットが故障した。月をあきらめて地球へ戻ろうとするが、酸素や燃料が足りなくなりそうだ。宇宙飛行士たちは生還できるのか。</t>
  </si>
  <si>
    <t>大会社のオーナー社長　Hatfield Baker III は、ある日出社途中突然失踪する。残された一人娘Juliaは、Hatfield 社にいき、いろいろなファイルを調べ、Project Omega について知ったとたん、Julia にも危険が襲いかかる。(Akio)</t>
  </si>
  <si>
    <t>13</t>
  </si>
  <si>
    <t>32</t>
  </si>
  <si>
    <t>23</t>
  </si>
  <si>
    <t>Elaine O'Reilly</t>
  </si>
  <si>
    <t>あきお</t>
  </si>
  <si>
    <t>0-521</t>
  </si>
  <si>
    <t>Cassette</t>
  </si>
  <si>
    <t>Side1: Chapters 1-3 23mins
Side2: Chapters 4-6 20mins</t>
  </si>
  <si>
    <t>0-521</t>
  </si>
  <si>
    <t>CD PACK</t>
  </si>
  <si>
    <t>PaperBack + CD のパック</t>
  </si>
  <si>
    <t>0-521</t>
  </si>
  <si>
    <t>Just Like a Movie</t>
  </si>
  <si>
    <t>Readers 1
Cambridge</t>
  </si>
  <si>
    <t>400</t>
  </si>
  <si>
    <t>Sue Leather</t>
  </si>
  <si>
    <t>11</t>
  </si>
  <si>
    <t>あきお</t>
  </si>
  <si>
    <t>0-521</t>
  </si>
  <si>
    <t>Cassette</t>
  </si>
  <si>
    <t>Side1: Chapters 1-3 19mins
Side2: Chapters 4-5 15mins</t>
  </si>
  <si>
    <t>0-521</t>
  </si>
  <si>
    <t>CT</t>
  </si>
  <si>
    <t>簡単な紹介( Cambridge readers Level 2 800 head words)</t>
  </si>
  <si>
    <t>Apollo's Gold</t>
  </si>
  <si>
    <t>Readers 2
Cambridge</t>
  </si>
  <si>
    <t>800</t>
  </si>
  <si>
    <t>Antoinette Moses</t>
  </si>
  <si>
    <t>36</t>
  </si>
  <si>
    <t>0.85</t>
  </si>
  <si>
    <t>（サスペンス）リズは考古学者。彼女は働き過ぎのため、休暇をとってSifnosというきれいな島に行く。ゆっくりするはずが、知り合いの男性が殺害され、事件に巻き込まれてしまう。そして、最後に彼女は素敵なモノを手に入れる。</t>
  </si>
  <si>
    <t>0-521</t>
  </si>
  <si>
    <t>Cassette</t>
  </si>
  <si>
    <t>Side1: Chapters 1-5 41mins
Side2: Chapters 6-10 37mins</t>
  </si>
  <si>
    <t>0-521</t>
  </si>
  <si>
    <t>CD PACK</t>
  </si>
  <si>
    <t>PaperBack + CD のパック</t>
  </si>
  <si>
    <t xml:space="preserve">Double Bass Mystery, The </t>
  </si>
  <si>
    <t>Readers 2
Cambridge</t>
  </si>
  <si>
    <t>Jeremy Harmer</t>
  </si>
  <si>
    <t>34.5</t>
  </si>
  <si>
    <t>（サスペンス）ペニーはオーケストラでDouble Bassをひいている。演奏旅行でバルセロナにでかけた時、ペニーのDouble Bassがなくなってしまった。次にオーケストラのマネジャーが死んだ。警察の調査で少しづつ真相が明らかになっていく。</t>
  </si>
  <si>
    <t>0-521</t>
  </si>
  <si>
    <t>Cassette</t>
  </si>
  <si>
    <t>Side1: Chapters 1-7 43mins
Side2: Chapters 8-11 36mins</t>
  </si>
  <si>
    <t>0-521</t>
  </si>
  <si>
    <t>CT</t>
  </si>
  <si>
    <t>CD PACK</t>
  </si>
  <si>
    <t>Jojo's Story</t>
  </si>
  <si>
    <t>☆☆☆☆☆</t>
  </si>
  <si>
    <t>（人間ドラマ）（アフリカの？）ある村に住んでいた１０歳の男の子ジョジョの話。平和な村に、家族と住んでいたジョジョだったが、ある日、外に遊びにいって戻ってくると、村人全員が殺されていた。アフリカの子供の眼から世界はどう見えたのだろうか？</t>
  </si>
  <si>
    <t>あきお</t>
  </si>
  <si>
    <t>0-521</t>
  </si>
  <si>
    <t>Side1: Chapters 1-4 40mins
Side2: Chapters 5-8 35mins</t>
  </si>
  <si>
    <t>0-521</t>
  </si>
  <si>
    <t>Logan's Choice</t>
  </si>
  <si>
    <t>Readers 2
Cambridge</t>
  </si>
  <si>
    <t>38</t>
  </si>
  <si>
    <t>☆☆☆☆+</t>
  </si>
  <si>
    <t>（ミステリー）レストランを経営する大金持ちが殺された。犯人はだれだ！妻か妻の兄か、レストランの共同経営者の友人か。敏腕女性警部ローガンの捜査が始まる。</t>
  </si>
  <si>
    <t>0-521</t>
  </si>
  <si>
    <t>Cassette</t>
  </si>
  <si>
    <t>Side1: Chapters 1-4 37mins
Side2: Chapters 5-8 36mins</t>
  </si>
  <si>
    <t>0-521</t>
  </si>
  <si>
    <t xml:space="preserve">Man From Nowhere, The </t>
  </si>
  <si>
    <t>Readers 2
Cambridge</t>
  </si>
  <si>
    <t>bernard Smith</t>
  </si>
  <si>
    <t>11</t>
  </si>
  <si>
    <t>44</t>
  </si>
  <si>
    <t>☆☆☆☆</t>
  </si>
  <si>
    <t>（事故もの）オーマンのワヒビ砂漠にセスナ機が不時着した。幸い、乗員達は大けがはしなかったが、砂漠のど真ん中では助けを呼びようが無かった。そこで、男は助けを求めに砂漠を横断する。</t>
  </si>
  <si>
    <t>あきお</t>
  </si>
  <si>
    <t>0-521</t>
  </si>
  <si>
    <t>Cassette</t>
  </si>
  <si>
    <t>Side1: Chapters 1-7 35mins
Side2: Chapters 8-12 30mins</t>
  </si>
  <si>
    <t>0-521</t>
  </si>
  <si>
    <t>CT</t>
  </si>
  <si>
    <t xml:space="preserve">Picture to Remember, A </t>
  </si>
  <si>
    <t>Readers 2
Cambridge</t>
  </si>
  <si>
    <t>S. Scott-Malden</t>
  </si>
  <si>
    <t>37</t>
  </si>
  <si>
    <t>（サスペンス）クリスティーナは美術館に勤めている。ある日オートバイに乗っていて交通事故にあったが、事故の前後の記憶を失ってしまった。大好きなモネの絵を見ると不安がおそってくる。まもなくしてクリスティーナのまわりでは事故が多発するようになる。</t>
  </si>
  <si>
    <t>0-521</t>
  </si>
  <si>
    <t>Cassette</t>
  </si>
  <si>
    <t>Side1: Chapters 1-5 40mins
Side2: Chapters 6-9 38mins</t>
  </si>
  <si>
    <t>0-521</t>
  </si>
  <si>
    <t>CD PACK</t>
  </si>
  <si>
    <t>79501X</t>
  </si>
  <si>
    <t>Superbird</t>
  </si>
  <si>
    <t>Brian Tomlinson</t>
  </si>
  <si>
    <t>31</t>
  </si>
  <si>
    <t>34.5</t>
  </si>
  <si>
    <t>（ＳＦ）メリーののった宇宙船は、ある星の砂漠に不時着し、メリー以外の乗員はすべて死んでしまう。メリーは生き残りその星で暮らし、宇宙船Superbirdを修理して、自分の星無事に帰る。そして、今度は、５台の宇宙船でもう１度その星にいくのだが・・・</t>
  </si>
  <si>
    <t>0-521</t>
  </si>
  <si>
    <t>Side1: Chapters 1-5 34mins
Side2: Chapters 6-9 35mins</t>
  </si>
  <si>
    <t>0-521</t>
  </si>
  <si>
    <t>CT</t>
  </si>
  <si>
    <t>CD PACK</t>
  </si>
  <si>
    <t>PaperBack + CD のパック</t>
  </si>
  <si>
    <t>簡単な紹介( Cambridge readers Level 3 1300 head words)</t>
  </si>
  <si>
    <t xml:space="preserve">Beast, The </t>
  </si>
  <si>
    <t>Readers 3
Cambridge</t>
  </si>
  <si>
    <t>1300</t>
  </si>
  <si>
    <t>Carolyn Walker</t>
  </si>
  <si>
    <t>11</t>
  </si>
  <si>
    <t>54</t>
  </si>
  <si>
    <t>スージーはロンドンに住む写真家である。この数週間、怖い夢にうなされている。夢の中でだれかがスージーを呼んでいる。夢なのにその声は現実のもののように感じられる。スージーは恐怖で疲れ切ってしまう。ある時、夫と気分転換に訪れたウェールズで、交通事故をおこしてしまう。そして男に出会う。あの夢の中の声の男だ。その男はいったい何者か？</t>
  </si>
  <si>
    <t>0-521</t>
  </si>
  <si>
    <t>Cassette</t>
  </si>
  <si>
    <t>Side1-1: Chapters 1-4 27mins / Side1-2: Chapters 5-8 23mins
Side2-1: Chapters 9-12 34mins / Side2-2: Chapters 13-15 30mins</t>
  </si>
  <si>
    <t>0-521</t>
  </si>
  <si>
    <t>Double Cross</t>
  </si>
  <si>
    <t>019-</t>
  </si>
  <si>
    <t>422936X</t>
  </si>
  <si>
    <t>Side 1 44:41  Side 2 31:44</t>
  </si>
  <si>
    <t>4228797</t>
  </si>
  <si>
    <t>Aladdin and The Enchanted Lamp</t>
  </si>
  <si>
    <t>Judith Dean</t>
  </si>
  <si>
    <t>（ファンタジー）アラジンは母親の手伝いもせず毎日遊んでばかり．．．．子供の時に読んだ絵本版アラジンと魔法のランプにそんなこと書いてあったかしら？ストーリーを知っている有名なお話も、もう一度読むと新たな発見がありますよ。</t>
  </si>
  <si>
    <t>4229378</t>
  </si>
  <si>
    <t>Christmas in　Prague</t>
  </si>
  <si>
    <t>Out of Print</t>
  </si>
  <si>
    <t>Man with Two Shadows, The</t>
  </si>
  <si>
    <t>MYSTERY OF BLUE MINES, The</t>
  </si>
  <si>
    <t xml:space="preserve">OSCARS, The   </t>
  </si>
  <si>
    <t xml:space="preserve">PORTRAIT OF A LADY, The       </t>
  </si>
  <si>
    <t xml:space="preserve">PRINCE OF EGYPT, The      </t>
  </si>
  <si>
    <t xml:space="preserve">RED BADGE OF COURAGE, The       </t>
  </si>
  <si>
    <t>RETURN OF SHERLOCK HOLMES, The</t>
  </si>
  <si>
    <t>RING, The</t>
  </si>
  <si>
    <t xml:space="preserve">ROAD AHEAD, The             </t>
  </si>
  <si>
    <t>Romeo and Juliet</t>
  </si>
  <si>
    <t>Willian Shakespeare</t>
  </si>
  <si>
    <t>0582505143</t>
  </si>
  <si>
    <t>058250516X</t>
  </si>
  <si>
    <t xml:space="preserve">SCANDAL IN BOHEMIA , A    </t>
  </si>
  <si>
    <t>SECRET AGENT, The</t>
  </si>
  <si>
    <t>ROYAL FAMILY, The</t>
  </si>
  <si>
    <t xml:space="preserve">SNOW GOOSE AND OTHER STROIES, The </t>
  </si>
  <si>
    <t xml:space="preserve">SWISS FAMILY ROBINSON, The    </t>
  </si>
  <si>
    <t xml:space="preserve">THIRTY-NINE STEPS, The         </t>
  </si>
  <si>
    <t xml:space="preserve">TURN OF THE SCREW, The        </t>
  </si>
  <si>
    <t xml:space="preserve">WHITE MOUNTAINS, The       </t>
  </si>
  <si>
    <t xml:space="preserve">YEARLING, The                    </t>
  </si>
  <si>
    <t xml:space="preserve">YOUNG KING &amp; OTHER STORIES, The      </t>
  </si>
  <si>
    <t xml:space="preserve">BOYS FROM BRAZIL, The           </t>
  </si>
  <si>
    <t xml:space="preserve">BREATHING METHOD, The         </t>
  </si>
  <si>
    <t xml:space="preserve">BURDEN OF PROOF, The        </t>
  </si>
  <si>
    <t>（ホラー）例年になく寒い冬が訪れた。鳥たちは餓え凶暴化し人を襲うようになった。Screaming, scraching,Pecking・・・hundreds of hudreds of them, thousands of thousands of them・・・文字だけで怖さが伝わってくる。</t>
  </si>
  <si>
    <t>Borrowerというのは、人間の家の地下に住んで、人間から残り物や安全ピン、マッチなどをささやかに”お借り”して暮らしている小人達のこと。ある日Borrowerの一家が、家の立ち退きを迫られた人間一家を助けようとして大活劇が始まる．．．楽しいファンタジー</t>
  </si>
  <si>
    <t>虎にさらわれた人間の子モーグリが狼に助けられて子狼とともに育てられ，ジャングルの掟を教えられる。その後猿族にさらわれるが，熊のバルーや豹のバギーラに助けられ，この後人間の世界に戻るが，その醜悪さを体験しながら狼族の協力によってついに虎を退治する。</t>
  </si>
  <si>
    <t>☆☆☆☆☆</t>
  </si>
  <si>
    <r>
      <t>（ＳＦもので、同名の映画のretold 版）</t>
    </r>
    <r>
      <rPr>
        <sz val="9"/>
        <rFont val="ＭＳ Ｐゴシック"/>
        <family val="3"/>
      </rPr>
      <t>地球上に第三の星からBugが侵入してくるという。そして、地 球上に共存する人間とエイリアンを滅ぼそうとしている。Men in Black はそのBug をみつけて、地球を守る 任務を負うグループである。 (マリコ)</t>
    </r>
  </si>
  <si>
    <t>現金輸送車を襲った強盗は、２人の子供に現場をみられてしまう。一人は捕まったが、一人は逃げた。</t>
  </si>
  <si>
    <t>有名人の半生記は、その人に興味がないと話が飛ぶので読みにくい。テレビのトーク番組で有名なオプラー・ウィンフリーのサクセスストーリー。ミシシッピ生まれの黒人女性オプラーがテレビで成功して大金持ちになる話。(マリコ)</t>
  </si>
  <si>
    <r>
      <t>有力な弁護士事務所が、一人のホームレスに襲われた。その事務所のある弁護士がその真相を調査したところ、弁護士事務所の不正を発見した。（</t>
    </r>
    <r>
      <rPr>
        <sz val="9"/>
        <rFont val="Arial Unicode MS"/>
        <family val="3"/>
      </rPr>
      <t>AKIO)</t>
    </r>
  </si>
  <si>
    <t>ペーパーバックのリライト版。サムは建物の爆破のために刑の確定した死刑囚。どんな弁護士にも心を開かない。ある日新米の弁護士アダムがサムを訪れる。アダムはサムの孫であった。死刑をなんとか避けるべく再審にこぎつけたいアダム。刑執行の日は近づいてくる。緊迫した中に二人の心のふれあいが哀しい。（MARIKO)</t>
  </si>
  <si>
    <t>カナダで開かれる競馬の大会のため、世界中から馬とオーナーたちがやってくる。そのために特別な列車がトロントからヴァンクーヴァまで走ることになっていた。豪華な旅のなかTor Kelsey はある男を調査するように頼まれる。
感想：分からないところがあった。ペンギンの本は難しいとおもった</t>
  </si>
  <si>
    <t>クレオパトラ時代のエジプトの少年Hapuの話し。彼は、父親の金細工工場で、火の炎の調節を行っていた。父親が過労で倒れ、Hapuはクレオパトラのネックレスを作る。</t>
  </si>
  <si>
    <t>10</t>
  </si>
  <si>
    <t>30</t>
  </si>
  <si>
    <t>21</t>
  </si>
  <si>
    <t>11</t>
  </si>
  <si>
    <t>9</t>
  </si>
  <si>
    <t>☆☆☆</t>
  </si>
  <si>
    <t>31</t>
  </si>
  <si>
    <t>☆☆☆☆</t>
  </si>
  <si>
    <t>0582343828</t>
  </si>
  <si>
    <t>0582417694</t>
  </si>
  <si>
    <t>0582430038</t>
  </si>
  <si>
    <t>Jane Austen</t>
  </si>
  <si>
    <t>31</t>
  </si>
  <si>
    <t>22.8</t>
  </si>
  <si>
    <t>まりあ</t>
  </si>
  <si>
    <t>書評中</t>
  </si>
  <si>
    <t xml:space="preserve">１００００年前に作られたStarGateが見つかった。そのスターゲートを通るといったいどこに行くのか？また、生きていることができ るのか？ </t>
  </si>
  <si>
    <t>恋人といっしょにメキシコに行くという置き手紙をのこして大金持ちの妻が失踪した。夫は探偵に捜査の依頼をした。捜査の途中でつぎつぎに殺人事件が起きる。妻はいったいどこに。</t>
  </si>
  <si>
    <t>27.5</t>
  </si>
  <si>
    <t>火山学者のハリーはボスのポールの命令でDante's Peak という町に調査に行く。そこで周りの自然の変化を察知しもうすぐ大噴火が来ると予測する。ちょうど町の発展のために投資家が投資を予定しているところだという。だれもハリーの言葉を信じようとしない。ハリーは若い市長のレイチェルを説得する。ほんとに火山は爆発するのか。</t>
  </si>
  <si>
    <t>Henry James</t>
  </si>
  <si>
    <t>0582454050</t>
  </si>
  <si>
    <t xml:space="preserve">BAYWATCH-SHARKS,LIES,VIDEOS         </t>
  </si>
  <si>
    <t>0582454077</t>
  </si>
  <si>
    <t>0582418267</t>
  </si>
  <si>
    <t xml:space="preserve">BAYWATCH-THE INSIDE STORY           </t>
  </si>
  <si>
    <t>0582417988</t>
  </si>
  <si>
    <t>若い女性に人気の俳優ブラッド=ピットの生い立ちから有名になっていくまでの話。彼が主演した映画の裏話も。セクシーな写真がふんだんに使われており、ファンには見逃せない作品。</t>
  </si>
  <si>
    <t>（ロマンス）ガブリエルはシルビアをとても愛している．しかしシルビアは退屈なガブリエルよりお金持ちで魅力的なマルコを愛している．ある日，町に大きな地震がおきた．たくさんの人々が死に町は大きな被害を受けた．シルビアの人生にも大きな影響をもたらした．</t>
  </si>
  <si>
    <t>（若者たちの一夏の経験）メラニーとキャサリンはキャンプで岩登りの好きなナタンとジョンにあう。岩登りの経験のないキャサリンは男の子二人と山へ登っていく。あ！危ない！！キャサリンが一人取り残されてしまった！</t>
  </si>
  <si>
    <t>（歴史教養物）西暦400年～600年の間に実在したといわれる、アーサー王と円卓の騎士の物語です。トリスタンとイゾルデは、名前しか知らなかったのですが、今回初めてその悲恋の内容をしりました。</t>
  </si>
  <si>
    <t>Penguin Readers 3
LONGMAN</t>
  </si>
  <si>
    <t>Nigel Hinton</t>
  </si>
  <si>
    <t>（ホラー：読みやすい）1944年、Kirren島のある湖に軍の将校と科学者が「戦争を早く終わらせるためにつくったのだがあまりにも危険だった・・・」とつぶやきながら、化学兵器を捨てた。そして、先週この島に住む唯一の住人イアンが湖に来たとき湖の水を飲んだ。数時間後イアンは突然人が変わったように凶暴になり、家族と家畜を殺してしまった。トムは16才。家族と毎年休暇にこの島を訪れる。トムはなんの刺激もないこの島にくるのにうんざりしている。しかし今年は違う。ビッキーというトムと同じくらいの歳のステキな女の子が家族でこの島にやって来たのだ。二家族の交流が始まった。しかし、あるときトムとビッキーの両親が湖の水を飲んでから・・・。</t>
  </si>
  <si>
    <t xml:space="preserve">PEARL, The  </t>
  </si>
  <si>
    <t>40</t>
  </si>
  <si>
    <t>突然大金持ちになれたらとたいていの人はあこがれる。お金がすべてを解決し、バラ色の人生が開けるような気になる。しかしお金は不幸をもたらすこともある。キノは貧しいメキシコインディアンである。子供が病気になっても貧しいため医師に門前払いをくわされる。ある日キノは貝の中からとても大きな真珠を見つける。見たこともない世界一大きな真珠だ。これでキノは大金持ちだ。しかし、その反面いろいろなトラブルが待ち受けている。</t>
  </si>
  <si>
    <t>L.G.Alexander</t>
  </si>
  <si>
    <t>（謎解きをする探偵もの。レベル３の中でも易しい方。）大金持ちのマイケルが自室で殺害された。その時家にいた５人にはだれもがマイケルを殺害する動機を持っている。愛の冷めた妻エリザベス、借りたお金を競馬ですってしまった戦友のウィリアム、マイケルの財産目当ての秘書兼恋人、会社のお金を湯水のように使うのを不満に思っている義弟、長年エリザベスに使えているお手伝い。美人探偵のカトリナといっしょに密室殺人の謎を解きましょう。</t>
  </si>
  <si>
    <t>Robert L. Stevenson (retold by John Escott)</t>
  </si>
  <si>
    <t>41.5</t>
  </si>
  <si>
    <t>ジキル博士は穏やかで有能な医師である。ジキルは悪いことをしたり遊びに興ずる自分を隠して、真面目な医師にみてもらいたいと思っていた。善と悪の心を併せ持つ人間の肉体が二つにわけることができたら、真面目な医師という名誉を保ったまま、悪の欲求を満たすことができる・・・ジキルは研究中に別の人間になる薬を発見する。あるとき殺人事件がおきる。目撃者の証言から、冷酷で評判の悪いハイドであることが判明する。しかしジキル博士は自分が死んだり行方不明になったりしたら、全財産をハイド氏に譲るという遺言を書いていた。それを管理しているアッターソン氏は、不思議に思って調べ始める。</t>
  </si>
  <si>
    <t xml:space="preserve">GOGGLE-EYES                     </t>
  </si>
  <si>
    <t>（ホームドラマ。Mrs Doubtfire と同じ作者）キティは母親の新しい恋人ジェラルドを秘かに「ギョロ目」と呼んでいる。妹は気に入っているようだが、キティーは大嫌いだ。母親をしょっちゅう夜連れ出すし、家に来たときはキティーに部屋がちらかっているだの、家の手伝いをしろだのうるさく言う。母親を取り返したいキティー。ジェラルドとの対決は続く。ジェラルドとキティーとの関係はどうなるか。</t>
  </si>
  <si>
    <t>異性の友達をコントロールする作戦。クイズ形式の恋占い。ほか２編</t>
  </si>
  <si>
    <t>マーセルは、探偵好きのネズミ。セーヌ川の船に住んでいます。マーセルは、ある日、オペラ歌手ザザのダイアモンドを盗む計画を聞いてしまう。ダイアモンドは盗まれてしまったが、犯人の顔を知っているマーセルはそれを取り返す。</t>
  </si>
  <si>
    <t>Raymond Pizante</t>
  </si>
  <si>
    <t>0582352894</t>
  </si>
  <si>
    <t xml:space="preserve">ANITA'S BIG DAY                   </t>
  </si>
  <si>
    <t>0582275369</t>
  </si>
  <si>
    <t>CT</t>
  </si>
  <si>
    <t>0582402972</t>
  </si>
  <si>
    <t>0582062535</t>
  </si>
  <si>
    <t xml:space="preserve">APRIL MOSCOW/BETWEEN ETC (CASS)   </t>
  </si>
  <si>
    <t>0582402980</t>
  </si>
  <si>
    <t xml:space="preserve">BETWEEN TWO WORLDS                </t>
  </si>
  <si>
    <t>0582352886</t>
  </si>
  <si>
    <t xml:space="preserve">BILLY &amp; QUEEN                     </t>
  </si>
  <si>
    <t>0582402883</t>
  </si>
  <si>
    <t xml:space="preserve">BLUE MOON VALLEY                  </t>
  </si>
  <si>
    <t>0582058600</t>
  </si>
  <si>
    <t xml:space="preserve">BLUE MOON/MARCEL ETC (CASS)       </t>
  </si>
  <si>
    <t>0582402921</t>
  </si>
  <si>
    <t xml:space="preserve">DEAD MAN'S RIVER                  </t>
  </si>
  <si>
    <t>0582058589</t>
  </si>
  <si>
    <t xml:space="preserve">DEAD MAN'S/LAST PHOTO ETC(CASS)   </t>
  </si>
  <si>
    <t>0582402816</t>
  </si>
  <si>
    <t xml:space="preserve">DINO'S DAY IN LONDON              </t>
  </si>
  <si>
    <t>0582058597</t>
  </si>
  <si>
    <t xml:space="preserve">DINO'S DAY/FLYING ETC (CASS)      </t>
  </si>
  <si>
    <t>0582402964</t>
  </si>
  <si>
    <t xml:space="preserve">FIREBOY                           </t>
  </si>
  <si>
    <t>0582402867</t>
  </si>
  <si>
    <t xml:space="preserve">FLYING HOME                       </t>
  </si>
  <si>
    <t>0582352908</t>
  </si>
  <si>
    <t xml:space="preserve">HANNAH &amp; THE HURRICANE            </t>
  </si>
  <si>
    <t>0582402824</t>
  </si>
  <si>
    <t xml:space="preserve">LAST PHOTO                        </t>
  </si>
  <si>
    <t>0582352878</t>
  </si>
  <si>
    <t>Robert L. Stevenson</t>
  </si>
  <si>
    <t>From the Arabian Nights</t>
  </si>
  <si>
    <t>Morton Rhue</t>
  </si>
  <si>
    <r>
      <t>Kenneth Graham</t>
    </r>
    <r>
      <rPr>
        <sz val="8"/>
        <rFont val="ＭＳ ゴシック"/>
        <family val="3"/>
      </rPr>
      <t>（</t>
    </r>
    <r>
      <rPr>
        <sz val="8"/>
        <rFont val="Arial"/>
        <family val="2"/>
      </rPr>
      <t>retold by Anne Collins)</t>
    </r>
  </si>
  <si>
    <t>Mark Twain</t>
  </si>
  <si>
    <t>Herman Melville</t>
  </si>
  <si>
    <t>Anna Sewell</t>
  </si>
  <si>
    <t>John Wyndham</t>
  </si>
  <si>
    <t>Edger Allan Poe</t>
  </si>
  <si>
    <t>Winston Groom</t>
  </si>
  <si>
    <t>J.M.DILLARD</t>
  </si>
  <si>
    <t>Paul Shipton</t>
  </si>
  <si>
    <t>Charlotte Bronte</t>
  </si>
  <si>
    <t>Amme Fine</t>
  </si>
  <si>
    <t>Alan Jay Lerner</t>
  </si>
  <si>
    <t>MAX ALLAN COLLINS</t>
  </si>
  <si>
    <t>Stephen Rabley</t>
  </si>
  <si>
    <t>Henry James</t>
  </si>
  <si>
    <t>David A. Adler</t>
  </si>
  <si>
    <t>Cheery Gilchrist</t>
  </si>
  <si>
    <t>Stephen Crane</t>
  </si>
  <si>
    <t>Arthur Conan Doyle</t>
  </si>
  <si>
    <t>BILL GATES</t>
  </si>
  <si>
    <t>Sue Kerman</t>
  </si>
  <si>
    <t>Ｃｈｅｒｒｙ　Ｇｉｌｃｈｒｉｓｔ</t>
  </si>
  <si>
    <t>0582417767</t>
  </si>
  <si>
    <t>DOLL'S HOUSE &amp; OTHER STORIES, The</t>
  </si>
  <si>
    <t>Diary of a Young Girl, The</t>
  </si>
  <si>
    <t xml:space="preserve">DREAM &amp; OTHER STORIES, The  </t>
  </si>
  <si>
    <t xml:space="preserve">FULL MONTY, The                </t>
  </si>
  <si>
    <t xml:space="preserve">GO-BETWEEN, The                 </t>
  </si>
  <si>
    <t xml:space="preserve">GOLDMAN SACHS                       </t>
  </si>
  <si>
    <t xml:space="preserve">GODFATHER, The         </t>
  </si>
  <si>
    <t>カレンはローマのカフェですばらしい絵を発見する。その無名の画家はその日の暮らしにも困るほど貧しい。絵と画家が気に入ったカレンはその絵を売るために努力する・・・。絵ははたして売れるでしょうか.。</t>
  </si>
  <si>
    <t>Titanic 等でおなじみの レオデイカプリオの紹介です。</t>
  </si>
  <si>
    <t>メグ、ジョー、ベス、エイミーの四姉妹が登場する日本でもお馴染みの若草物語のリライト版。 心暖まる家族愛の話。</t>
  </si>
  <si>
    <t>37</t>
  </si>
  <si>
    <t>マリコ</t>
  </si>
  <si>
    <t>22</t>
  </si>
  <si>
    <t>理恵</t>
  </si>
  <si>
    <t>あきお</t>
  </si>
  <si>
    <t xml:space="preserve">WUTHERING HEIGHTS                   </t>
  </si>
  <si>
    <t>0582448352</t>
  </si>
  <si>
    <t xml:space="preserve">ANNA KARENINA                       </t>
  </si>
  <si>
    <t>0582471214</t>
  </si>
  <si>
    <t>0582432588</t>
  </si>
  <si>
    <t>Ｋ子</t>
  </si>
  <si>
    <t>600</t>
  </si>
  <si>
    <t>27.5</t>
  </si>
  <si>
    <t>テレビで毎週放送されている人気番組。Baywatchと呼ばれるカリフォルニアのビーチを舞台にしたライフガードの物語。たくさんの若者達の人間関係の秘密が語られる。</t>
  </si>
  <si>
    <t>058241783X</t>
  </si>
  <si>
    <t>0582430011</t>
  </si>
  <si>
    <t>0582364825</t>
  </si>
  <si>
    <t>058241685X</t>
  </si>
  <si>
    <t xml:space="preserve">PRINCESS DIANA                      </t>
  </si>
  <si>
    <t>0582402034</t>
  </si>
  <si>
    <t>0582469171</t>
  </si>
  <si>
    <t>0582416728</t>
  </si>
  <si>
    <t xml:space="preserve">PSYCHO                              </t>
  </si>
  <si>
    <t>0582434785</t>
  </si>
  <si>
    <t>0582417856</t>
  </si>
  <si>
    <t xml:space="preserve">RAIN MAN                            </t>
  </si>
  <si>
    <t>0582430860</t>
  </si>
  <si>
    <t>0582402077</t>
  </si>
  <si>
    <t>0582469163</t>
  </si>
  <si>
    <t>0582416892</t>
  </si>
  <si>
    <t>半人半神のヘラクレスは世界で一番強い男である。弱者のために戦い、危険にさらされている人を助ける勇者である。テーモンの町ではお祭りがひらかれる。そこで祭りの女王を選ぶコンテストが開かれる。今年はサイア以外に女王に選ばれる女性はいない。しかし、祭りの女王は生け贄になるようである。なんとかして、それを阻止しなければならない。ヘラクレスが戦う。</t>
  </si>
  <si>
    <t>31</t>
  </si>
  <si>
    <t>James Vance Marshall</t>
  </si>
  <si>
    <t>28</t>
  </si>
  <si>
    <t>簡単な紹介 (Penguin Beginners 300 words level)</t>
  </si>
  <si>
    <t>簡単な紹介(Penguin Easystarts 200 words level)</t>
  </si>
  <si>
    <t>0582429951</t>
  </si>
  <si>
    <t>0582427460</t>
  </si>
  <si>
    <t xml:space="preserve">DANGEROUS GAME                      </t>
  </si>
  <si>
    <t>0582453895</t>
  </si>
  <si>
    <t>0582416361</t>
  </si>
  <si>
    <t xml:space="preserve">DAVID COPPERFIELD                   </t>
  </si>
  <si>
    <t>0582343844</t>
  </si>
  <si>
    <t>0582427002</t>
  </si>
  <si>
    <t xml:space="preserve">DR JEKYLL &amp; MR HYDE                 </t>
  </si>
  <si>
    <t>0582448212</t>
  </si>
  <si>
    <t>0582426634</t>
  </si>
  <si>
    <t xml:space="preserve">DRACULA                             </t>
  </si>
  <si>
    <t>0582448298</t>
  </si>
  <si>
    <t>058246918X</t>
  </si>
  <si>
    <t>058244831X</t>
  </si>
  <si>
    <t>0582426995</t>
  </si>
  <si>
    <t xml:space="preserve">EMIL AND THE DETECTIVES             </t>
  </si>
  <si>
    <t>0582421284</t>
  </si>
  <si>
    <t>えりこ</t>
  </si>
  <si>
    <t>あきお</t>
  </si>
  <si>
    <t xml:space="preserve">MORE TALES FROM SHAKESPEARE         </t>
  </si>
  <si>
    <t>0582343755</t>
  </si>
  <si>
    <t>0582402654</t>
  </si>
  <si>
    <t xml:space="preserve">ON THE ROAD                         </t>
  </si>
  <si>
    <t>0582435870</t>
  </si>
  <si>
    <t>0582419336</t>
  </si>
  <si>
    <t xml:space="preserve">OUTSTANDING SHORT STORIES           </t>
  </si>
  <si>
    <t>0582434068</t>
  </si>
  <si>
    <t>0582417961</t>
  </si>
  <si>
    <t>0582419352</t>
  </si>
  <si>
    <t xml:space="preserve">探偵ねずみのマーセルシリーズ。マーセルはガイフォークスデイにロンドンの友人ヘンリーを訪ねた。ヘンリーの隣に住むバルトン教授の元にシェークスピアが息子に送った手紙があるという。二匹はその手紙を見に教授の留守宅に忍び込む。そこでマーセルが見た物は！？ </t>
  </si>
  <si>
    <t>（事件もの/マンガ版）ねずみの探偵マーセルシリーズ。今回はセリーヌといっしょにハリウッドへ。そこで少女が誘拐されるのを目撃する。さあ、大変。誘拐犯から身代金の要求があった。探偵マーセルの活躍はいかに・・・(マリコ)</t>
  </si>
  <si>
    <t>マイクは大学生。アルバイトに配送トラックの助手になったばかり。ジェニファーは父親の店を手伝うすてきな女の子。商品を運ぶことで知り合ったマイクはジェニファーを映画に誘った。ところが当日、待ち合わせの場所にマイクは現れない・・・。</t>
  </si>
  <si>
    <t>1363 試合で1264ゴールを決め、ワールドカップで3回もブラジルに優勝をもたらした、裸足のサッカー少年ペレの物語</t>
  </si>
  <si>
    <t>（事件もの/マンガ版）キムとデイブはバルセロナに観光に来ている。ある日偶然麻薬事件の犯人を見てしまう。キムだけが、犯人に顔を知られている。キム！逃げろ！果たしてキムは逃げ切れるでしょうか。</t>
  </si>
  <si>
    <t>ロンドンの街で路上生活をしているある女性にインタビューして話を聞きます。この人は幸せになれるのでしょうか？</t>
  </si>
  <si>
    <t>語彙レベル</t>
  </si>
  <si>
    <t>語彙レベル</t>
  </si>
  <si>
    <t xml:space="preserve">PRINCE AND PAUPER                   </t>
  </si>
  <si>
    <t>0582449146</t>
  </si>
  <si>
    <t>0582427541</t>
  </si>
  <si>
    <t xml:space="preserve">PROJECT OMEGA                       </t>
  </si>
  <si>
    <t>0582453658</t>
  </si>
  <si>
    <t>0582417902</t>
  </si>
  <si>
    <t xml:space="preserve">RAILWAY CHILDREN                    </t>
  </si>
  <si>
    <t>0582472210</t>
  </si>
  <si>
    <t>0582469120</t>
  </si>
  <si>
    <t>0582421195</t>
  </si>
  <si>
    <t xml:space="preserve">ROBIN HOOD                          </t>
  </si>
  <si>
    <t>0582464609</t>
  </si>
  <si>
    <t>0582426960</t>
  </si>
  <si>
    <t>Victor Hugo</t>
  </si>
  <si>
    <t xml:space="preserve">MY FAIR LADY                        </t>
  </si>
  <si>
    <t>0582436974</t>
  </si>
  <si>
    <t>0582416833</t>
  </si>
  <si>
    <t xml:space="preserve">MY FAMILY &amp; OTHER ANIMALS           </t>
  </si>
  <si>
    <t>0582427231</t>
  </si>
  <si>
    <t>0582453739</t>
  </si>
  <si>
    <t>0582416841</t>
  </si>
  <si>
    <t xml:space="preserve">NYPD BLUE: BLUE BEGINNING           </t>
  </si>
  <si>
    <t>0582453348</t>
  </si>
  <si>
    <t>058245333X</t>
  </si>
  <si>
    <t>0582434688</t>
  </si>
  <si>
    <t>058242738X</t>
  </si>
  <si>
    <t xml:space="preserve">PHOTO OF THE TALL MAN               </t>
  </si>
  <si>
    <t>0582453771</t>
  </si>
  <si>
    <t>６つの場面での人々の会話ですすんでいくほのぼのとした笑い話。 I'm Right!/A Good Story/Cheese!/A Good Match/Wedding Day/The English Teacher の６話</t>
  </si>
  <si>
    <t>ロックバンドのメンバーのフィルは女好き。コンサートの日も、街で見かけた女の子に声をかけるた、時間をつぶす。声をかけた瞬間、バンドのメンバーに見つけられ、コンサート会場につれていかれる。　他全４編</t>
  </si>
  <si>
    <t>女の子に二股かける男の子の話。007の世界。他全４編</t>
  </si>
  <si>
    <t>33.5</t>
  </si>
  <si>
    <t>26.5</t>
  </si>
  <si>
    <t>25.5</t>
  </si>
  <si>
    <t>0582342376</t>
  </si>
  <si>
    <t xml:space="preserve">HAPPY CHRISTMAS!                    </t>
  </si>
  <si>
    <t>058245347X</t>
  </si>
  <si>
    <t>0582342392</t>
  </si>
  <si>
    <t>058241637X</t>
  </si>
  <si>
    <t xml:space="preserve">HORSE WHISPERER                     </t>
  </si>
  <si>
    <t>0582416868</t>
  </si>
  <si>
    <t xml:space="preserve">HOW TO BE AN ALIEN                  </t>
  </si>
  <si>
    <t>0582430844</t>
  </si>
  <si>
    <t>0582401860</t>
  </si>
  <si>
    <t>0582416388</t>
  </si>
  <si>
    <t xml:space="preserve">ISLAND OF THE BLUE DOLPHINS         </t>
  </si>
  <si>
    <t>0582417805</t>
  </si>
  <si>
    <t xml:space="preserve">JANE EYRE                           </t>
  </si>
  <si>
    <t>0582401895</t>
  </si>
  <si>
    <t>0582427584</t>
  </si>
  <si>
    <t xml:space="preserve">K'S FIRST CASE                      </t>
  </si>
  <si>
    <t>0582453712</t>
  </si>
  <si>
    <t>058246949X</t>
  </si>
  <si>
    <t>0582401925</t>
  </si>
  <si>
    <t xml:space="preserve">KING SOLOMON'S MINES                </t>
  </si>
  <si>
    <t>0582418038</t>
  </si>
  <si>
    <t xml:space="preserve">MADAME DOUBTFIRE                    </t>
  </si>
  <si>
    <t>0582416825</t>
  </si>
  <si>
    <t>0582429986</t>
  </si>
  <si>
    <t>0582435641</t>
  </si>
  <si>
    <t xml:space="preserve">MANCHESTER UNITED                   </t>
  </si>
  <si>
    <t>0582436125</t>
  </si>
  <si>
    <t>0582401984</t>
  </si>
  <si>
    <t xml:space="preserve">MATILDA                             </t>
  </si>
  <si>
    <t>058243288X</t>
  </si>
  <si>
    <t xml:space="preserve">MILLENNIUM                          </t>
  </si>
  <si>
    <t>0582432855</t>
  </si>
  <si>
    <t>058241671X</t>
  </si>
  <si>
    <t xml:space="preserve">MARCEL SHAK.LETTER/GOES HLLYWD(CAS)  </t>
  </si>
  <si>
    <t xml:space="preserve">MADAME BOVARY                       </t>
  </si>
  <si>
    <t>Penguin Teens 1
LONGMAN</t>
  </si>
  <si>
    <t>Penguin Readers 2
LONGMAN</t>
  </si>
  <si>
    <t>Penguin Readers 2
LONGMAN</t>
  </si>
  <si>
    <t>Penguin Readers 2
LONGMAN</t>
  </si>
  <si>
    <t>Penguin Readers 2
LONGMAN</t>
  </si>
  <si>
    <t>Penguin Readers 2
LONGMAN</t>
  </si>
  <si>
    <t>Penguin Readers 3
LONGMAN</t>
  </si>
  <si>
    <t>Penguin Readers 3
LONGMAN</t>
  </si>
  <si>
    <t>Penguin Readers 4
LONGMAN</t>
  </si>
  <si>
    <t>Penguin Readers 4
LONGMAN</t>
  </si>
  <si>
    <t>Penguin Readers 5
LONGMAN</t>
  </si>
  <si>
    <t>Penguin Readers 6
LONGMAN</t>
  </si>
  <si>
    <t>（ノンフィクション）イギリスの皇太子チャールズと結婚し、離婚したダイアナ妃の波乱に満ちた一生を描く。ダイアナ妃は、チャールズに請われて結婚しますが、チャールズにはカミラさんという恋人がいたため、結婚生活はうまくいきませんでした。また、ダイアナ妃はその外見とは裏腹に内面的には依存的な性質が強かったこともあり、自殺未遂を繰り返してました。ようやくチャールズと離婚できて、新しい恋人もでき、幸せなひとときを送っていたダイアナ妃は、不運な事故で死んでしまいます。ちなみに、評者はイギリス大使館で、ダイアナ妃に直接お会いしたことがあり、複雑な心境です。</t>
  </si>
  <si>
    <t>49.5</t>
  </si>
  <si>
    <t>Bram Stoker</t>
  </si>
  <si>
    <t>Will Fowler</t>
  </si>
  <si>
    <t>Rover Bloch</t>
  </si>
  <si>
    <t>（恋愛もの）Li Sun は、中国の奥深い、青い月の見える谷に、おばあちゃんと一緒に住んでいた。成人した彼女は、叔父さんがやっている曲技団で働くために街にやってきた。彼女は、曲技団の青年と恋におちるが、・・・・・</t>
  </si>
  <si>
    <t>（コメデイー）TOP TAXIS社のタクシーの運転手であるトミイ（結構良い家に住んでいる）に、ある朝、上司のサムから電話がかかってくる。大女優グロリアの１２歳の息子ディノの観光案内をしてくれという。　リッツホテル（最高級ホテルとして有名です）に、彼は早速迎えにいき、観光案内をするが、・・・</t>
  </si>
  <si>
    <t>Vicky Shipton</t>
  </si>
  <si>
    <t>誰もが憧れるアメリカンドリーム。大きなうち、大きな車、そして裕福な生活。ニューヨークは大都市ですが、平均的なアメリカの都市ではありません。平均的なアメリカとはどういうものなのでしょう。国の歴史、生活、自動車、国の抱える問題点、人気のスポーツ、映画などについて統計的なデータを交えて解説してある。</t>
  </si>
  <si>
    <t>Michael Dean</t>
  </si>
  <si>
    <t>スカイダイビング、ハンググライディング、深海の洞窟探検、5000m級の山からのスノウボーディング、BASE jumping など危険なスポーツについての本。これらのスポーツに挑む人々のチャレンジの気持ちとエピソードが綴られている。</t>
  </si>
  <si>
    <t>0582430216</t>
  </si>
  <si>
    <t>0582418186</t>
  </si>
  <si>
    <t>0582430232</t>
  </si>
  <si>
    <t>14</t>
  </si>
  <si>
    <t>16</t>
  </si>
  <si>
    <t>E. Amos and E. Prescher</t>
  </si>
  <si>
    <t>Francisco Lima</t>
  </si>
  <si>
    <t>29</t>
  </si>
  <si>
    <t>8</t>
  </si>
  <si>
    <t>ISBN</t>
  </si>
  <si>
    <t>Nathaniel Hawthorne</t>
  </si>
  <si>
    <t>Elizabeth Laird</t>
  </si>
  <si>
    <t>Readers 3
Cambridge</t>
  </si>
  <si>
    <t>1300</t>
  </si>
  <si>
    <t>Philip Prowse</t>
  </si>
  <si>
    <t>59</t>
  </si>
  <si>
    <t>(社会派サスペンス）ロシアの核がテロリストに渡らないよう、廃棄を推進するスエーデンの有力政治家の暗殺未遂事件がおこった、スエーデンの軍情報部SMIの敏腕女性情報部員モニカは、その犯人を探り、南アフリカに飛ぶ。</t>
  </si>
  <si>
    <t>0-521</t>
  </si>
  <si>
    <t>Cassette</t>
  </si>
  <si>
    <t>Side1-1: Chapters 1-3 27mins / Side1-2: Chapters 4-6 25mins
Side2-1: Chapters 7-10 37mins / Side2-2: Chapters 11-13 38mins</t>
  </si>
  <si>
    <t>0-521</t>
  </si>
  <si>
    <t xml:space="preserve">House by the Sea, The </t>
  </si>
  <si>
    <t>Readers 3
Cambridge</t>
  </si>
  <si>
    <t>Particia Aspinall</t>
  </si>
  <si>
    <t>11</t>
  </si>
  <si>
    <t>57.5</t>
  </si>
  <si>
    <t>（ミステリー）カールとリンダは週末に二人ですごすための家を買った。二人で過ごすしあわせな日々。ある日いくら待ってもリンダが来ない。リンダの身にいったい何がおきたのだろう。その後首無し死体がみつかったり、魚の頭がベッドのなかから出てきたりと奇怪な事件が相次ぐ。リンダの運命はいかに。</t>
  </si>
  <si>
    <t>けんたろう</t>
  </si>
  <si>
    <t>0-521</t>
  </si>
  <si>
    <t>Side1-1: Chapters 1-2 24mins / Side1-2: Chapters 3-4 21mins
Side2-1: Chapters 5-7 33mins / Side2-2: Chapters 8-10 36mins</t>
  </si>
  <si>
    <t>How I Met Myself</t>
  </si>
  <si>
    <t>Readers 3
Cambridge</t>
  </si>
  <si>
    <t>David A. Hill</t>
  </si>
  <si>
    <t>0-521</t>
  </si>
  <si>
    <t>Cassette</t>
  </si>
  <si>
    <t>Cassette Tape</t>
  </si>
  <si>
    <t>Ironing Man, The</t>
  </si>
  <si>
    <t>Readers 3
Cambridge</t>
  </si>
  <si>
    <t>Colin Campbell</t>
  </si>
  <si>
    <t>57</t>
  </si>
  <si>
    <t>0-521</t>
  </si>
  <si>
    <t>66621X</t>
  </si>
  <si>
    <t>Cassette</t>
  </si>
  <si>
    <t>Side1-1: Chapters 1-3 30mins / Side1-2: Chapters 4-5 20mins
Side2-1: Chapters 6-7 29mins / Side2-2: Chapters 8-10 34mins</t>
  </si>
  <si>
    <t>Just Good Friends</t>
  </si>
  <si>
    <t>Readers 3
Cambridge</t>
  </si>
  <si>
    <t>Penny Hancock</t>
  </si>
  <si>
    <t>60</t>
  </si>
  <si>
    <t>0-521</t>
  </si>
  <si>
    <t>Cassette</t>
  </si>
  <si>
    <t>Side1-1: Chapters 1-5 29mins / Side1-2: Chapters 6-8 23mins
Side2-1: Chapters 9-12 32mins / Side2-2: Chapters 13-15 28mins</t>
  </si>
  <si>
    <t>Lahti File, The</t>
  </si>
  <si>
    <t>Readers 3
Cambridge</t>
  </si>
  <si>
    <t>Richard MacAndrew</t>
  </si>
  <si>
    <t>２００３年６月出版予定</t>
  </si>
  <si>
    <t>0-521</t>
  </si>
  <si>
    <t>Cassette</t>
  </si>
  <si>
    <t>Puzzle for Logan, A</t>
  </si>
  <si>
    <t>Readers 3
Cambridge</t>
  </si>
  <si>
    <t>60</t>
  </si>
  <si>
    <t>0-521</t>
  </si>
  <si>
    <t>スーザンの住む町の炭坑が閉鎖された。多くの人が失業し、町は景気が悪くなり悲しみに包まれていた。そこへMr.Beechという大金持ちがやってきた。新しい炭坑を開くという。町はにわかに活気づいた。しかし彼はスーパーマーケットを買い取り日用品の値段を上げてしまった。炭坑での賃金は安い。炭坑からは黒い煙があがり、スーザンの大好きな丘はダンプカーが行き来するようになってしまった。丘を取り戻そう！Mr.Beechを町から追い出そう！スーザンは友達のジュリーといっしょに抵抗運動を始める。しかし人々はMr.Beech を怖れて彼の本当の姿をみようとしない。スーザン達もMr.Beechの圧力に合いこれ以上は為す術がない。このまま、町はだめになってしまうのか</t>
  </si>
  <si>
    <t>愛と自由のためにイングランドと戦った勇敢なスコティッシュ、William Wallaceのストーリー。メル・ギブソンとソフィー・マルソーが好演した映画の小説版。</t>
  </si>
  <si>
    <t>SipowiczとKellyはGiardellaらが殺人を行ったと考えている。しかし、その証拠がない。どうやって、Giardellaを追い詰めていくの か。。。</t>
  </si>
  <si>
    <t>愛する男性と一緒になりたいがために、出来心で大金を着服したMarion。無我夢中でアリゾナから彼の住むテキサスへ。しかし途中で宿泊した宿では思わぬ運命が待っていた・・・。ヒッチコックファンならずともハラハラドキドキあっと言う間に読めてしまいます。</t>
  </si>
  <si>
    <t>第二次世界大戦時、カサブランカを舞台に繰り広げられる革命と愛憎のストーリー。(ちょっと大袈裟か(^^;)) 映画「カサブランカ」の小説化。大人の味です。</t>
  </si>
  <si>
    <t>貧しい少年マークは、上院議員暗殺嫌疑のマフィアの弁護士の自殺現場を偶然目撃し、ＦＢＩに証言を求められる、マークは女性弁護士に助けを求める。(AKIO)</t>
  </si>
  <si>
    <t>Adeline Yen Mahの世界的ベストセラーの簡略バージョン。時代と生い立ちに翻弄された著者の半生を綴った中国系小説らしいリアルなファミリーストーリーにぐいぐい引き込まれていく。早く上達して本物を読みたくなること請け合い。</t>
  </si>
  <si>
    <t>Gazらはお金を稼ぐためにストリップのグループを作ることを決める。でも、彼らはストリップした経験はない。果たして、ステージ を見に来た女性の前で、服を脱ぐことができるのか。 (シンジ)</t>
  </si>
  <si>
    <t>30.5</t>
  </si>
  <si>
    <t xml:space="preserve">HOUSE OF STAIRS, The           </t>
  </si>
  <si>
    <t>LOCKED ROOM &amp; OTHER HORROR, The</t>
  </si>
  <si>
    <t xml:space="preserve">LOST WORLD: JURASSIC PARK, The  </t>
  </si>
  <si>
    <t xml:space="preserve">MILL ON THE FLOSS, The    </t>
  </si>
  <si>
    <t xml:space="preserve">MOSQUITO COAST, The    </t>
  </si>
  <si>
    <t xml:space="preserve">PICTURE OF DORIAN GRAY, The        </t>
  </si>
  <si>
    <t xml:space="preserve">RED PONY, The                </t>
  </si>
  <si>
    <t xml:space="preserve">STREET LAWYER, The                   </t>
  </si>
  <si>
    <t>BABY PARTY &amp; OTHER STORIES, The</t>
  </si>
  <si>
    <t>BODY, The</t>
  </si>
  <si>
    <t>BRETHREN, The</t>
  </si>
  <si>
    <t xml:space="preserve">CITADEL, The                     </t>
  </si>
  <si>
    <t xml:space="preserve">FIRM, The                  </t>
  </si>
  <si>
    <t>大嵐にみまわれて７日目。ロビンソン一家は海の上を漂流し、もう皆死んでしまうだろうと思っていた。小さな島に流れ着いた。何もないその島で、両親は４人の男の子に、生きるためのいろいろなことを教えた。いったいどのくらいそこで生き延びられるだろうか。そこでどうやって暮らしていいのか</t>
  </si>
  <si>
    <t>けんたろう</t>
  </si>
  <si>
    <t>GiselaとRicardo は、リオデジャネイロ行きの同じ飛行機にたまたま乗り合わせる。偶然、二人は全く同じカバンをもっていた。Giselaは家に帰る途中のバスでかばんを盗まれる</t>
  </si>
  <si>
    <t>笑顔がステキなスーパースタージュリアロバーツの話。静かな町の少女が、ハリウッドのスターにどうやってなったのでしょう？</t>
  </si>
  <si>
    <t xml:space="preserve">LONG ROAD, THE     </t>
  </si>
  <si>
    <t>Rod Smith</t>
  </si>
  <si>
    <t>06936.4945</t>
  </si>
  <si>
    <t>Cassette</t>
  </si>
  <si>
    <t>0582770890</t>
  </si>
  <si>
    <t>Lucky Break</t>
  </si>
  <si>
    <t>John Escott</t>
  </si>
  <si>
    <t>058250497X</t>
  </si>
  <si>
    <t>Newspaper Chase</t>
  </si>
  <si>
    <t>John Escott</t>
  </si>
  <si>
    <t>ハリーは、百万＄相当の名画を盗み、自分の部屋の新聞紙の間に隠していた。しかし、古新聞紙のリサイクルに熱心なジャニーが、‥‥‥</t>
  </si>
  <si>
    <t>058251746X</t>
  </si>
  <si>
    <t>Rod Smith</t>
  </si>
  <si>
    <t>ハリウッドの映画俳優トムクルーズの半生を描く</t>
  </si>
  <si>
    <t>058250493</t>
  </si>
  <si>
    <t>CT</t>
  </si>
  <si>
    <t>Crown, The</t>
  </si>
  <si>
    <t>M.R. James</t>
  </si>
  <si>
    <t>058250410</t>
  </si>
  <si>
    <t>0582505429</t>
  </si>
  <si>
    <t>Anne of Green Gables</t>
  </si>
  <si>
    <t>Lucy Maude Montegomery</t>
  </si>
  <si>
    <t>0582529824</t>
  </si>
  <si>
    <t>0582529840</t>
  </si>
  <si>
    <t>絶版</t>
  </si>
  <si>
    <t>Out of Print</t>
  </si>
  <si>
    <t>E.T</t>
  </si>
  <si>
    <t>Willian Kotzwinkle</t>
  </si>
  <si>
    <t>映画E.T. の retold 版</t>
  </si>
  <si>
    <t>0582517478</t>
  </si>
  <si>
    <t>0582517494</t>
  </si>
  <si>
    <t xml:space="preserve">FIRST WAVE-Prayer for the White Man </t>
  </si>
  <si>
    <t>Jurassic Park III</t>
  </si>
  <si>
    <t>Scott Ciencin</t>
  </si>
  <si>
    <t>0582503825</t>
  </si>
  <si>
    <t>0582503841</t>
  </si>
  <si>
    <t xml:space="preserve">LUCK OF ROARING CAMP &amp; OTHER, The       </t>
  </si>
  <si>
    <t xml:space="preserve">MUMMY, The                      </t>
  </si>
  <si>
    <t xml:space="preserve">MUMMY Returns, The                   </t>
  </si>
  <si>
    <t>0582503795</t>
  </si>
  <si>
    <t>0582503817</t>
  </si>
  <si>
    <t>ROOM IN THE TOWER &amp; OTHER STORY, The</t>
  </si>
  <si>
    <t>0582401550</t>
  </si>
  <si>
    <t xml:space="preserve">THREE MUSKETEERS, The                  </t>
  </si>
  <si>
    <t xml:space="preserve">VOYAGES OF SINDBAD SAILOR, The    </t>
  </si>
  <si>
    <t xml:space="preserve">WAVE, The                          </t>
  </si>
  <si>
    <t xml:space="preserve">WEIRDO, The                        </t>
  </si>
  <si>
    <t xml:space="preserve">ACCIDENTAL TOURIST, The </t>
  </si>
  <si>
    <t>ADVENTURES OF HUCKLEBERRY FINN, The</t>
  </si>
  <si>
    <t>Beatles, The</t>
  </si>
  <si>
    <t>0582512484</t>
  </si>
  <si>
    <t>0582512506</t>
  </si>
  <si>
    <t>Out of Print</t>
  </si>
  <si>
    <t xml:space="preserve">CATSKILL EAGLE, A                 </t>
  </si>
  <si>
    <t xml:space="preserve">CANTERBURY TALES, The       </t>
  </si>
  <si>
    <t>BRITISH LIFE</t>
  </si>
  <si>
    <t xml:space="preserve">BLACK CAT &amp; OTHER STORIES, The      </t>
  </si>
  <si>
    <t>BOOK OF HEROIC FAILURES, The</t>
  </si>
  <si>
    <t xml:space="preserve">CLIMB, The                </t>
  </si>
  <si>
    <t xml:space="preserve">COUNT OF MONTE CRISTO, The            </t>
  </si>
  <si>
    <t xml:space="preserve">FALL OF THE HOUSE OF USHER, The       </t>
  </si>
  <si>
    <t xml:space="preserve">FUGITIVE, The              </t>
  </si>
  <si>
    <t xml:space="preserve">GHOSTS OF IZIEU, The                </t>
  </si>
  <si>
    <t xml:space="preserve">GREAT DISCOVERY, The          </t>
  </si>
  <si>
    <t>John Escott</t>
  </si>
  <si>
    <t>Nichoa Evans</t>
  </si>
  <si>
    <t>Oscar Wilde</t>
  </si>
  <si>
    <t>T</t>
  </si>
  <si>
    <r>
      <t>Ｍ</t>
    </r>
    <r>
      <rPr>
        <sz val="8"/>
        <rFont val="Times New Roman"/>
        <family val="1"/>
      </rPr>
      <t>aeve Clarke</t>
    </r>
  </si>
  <si>
    <t>（マンガ形式・コメディ）銀行員アダムグレイ氏は、銀行での単調な生活に飽き飽きしていた。ある日、占いの言葉を信じて、いつもは左に曲がる道を右に曲がって公園の中を歩くことにした。そこで、男性に襲われている女性を見つけて助けれるが、、（あきお）</t>
  </si>
  <si>
    <t>4232360</t>
  </si>
  <si>
    <t>Girl On a Motorcycle</t>
  </si>
  <si>
    <t>Bookworm 0
Oxford</t>
  </si>
  <si>
    <t>（事件もの）スーパーマーケットで強盗事件がおき、犯人は長い髪の金髪でオートバイに乗って逃げたという。 ちょうどその時、ケニーはホテルで、金髪の長い髪の女がオートバイにのってくるのを目撃した。あの女は何者か？事件に迫るケニーは・・・</t>
  </si>
  <si>
    <t>019-</t>
  </si>
  <si>
    <t>4231747</t>
  </si>
  <si>
    <t xml:space="preserve">Side 1 10:25  Side2 07:25  </t>
  </si>
  <si>
    <t>4231879</t>
  </si>
  <si>
    <t>King Arthur</t>
  </si>
  <si>
    <t>J. Hardy-Gould</t>
  </si>
  <si>
    <t>（古典）西暦650年イギリス。王が死に後継者はいない。国中で争いが絶えなかった魔法使いによって見いだされたアーサーが国王になり、国に平和が戻ってきた。王になりたい義弟がアーサーを殺そうとしている！</t>
  </si>
  <si>
    <t>423214X</t>
  </si>
  <si>
    <t>Mystery in London</t>
  </si>
  <si>
    <t xml:space="preserve">Helen Brooke </t>
  </si>
  <si>
    <r>
      <t>(パズル好きの人にのみお薦め）</t>
    </r>
    <r>
      <rPr>
        <sz val="9"/>
        <rFont val="ＭＳ Ｐゴシック"/>
        <family val="3"/>
      </rPr>
      <t>読者が探偵 Mycroft Pondになって殺人者を推理し、捕まえる形式の本。目新しさを狙ったプログラム形式の本。よほどの暇人の方にのみこの形式の本を勧めます。やっぱり、本は前から後ろに進むのがいいですね。（あきお）</t>
    </r>
  </si>
  <si>
    <t>4231755</t>
  </si>
  <si>
    <t>New York Café</t>
  </si>
  <si>
    <t>Michael Dean</t>
  </si>
  <si>
    <t>（未来もの）Sam は、2030年8月15日,銀行のcomputerに指令を送り、父親の口座に5000$を振り込ませた。この成功に味をしめたSamは、貧しい人々にお金を送りたいと思い、New York Cafe に助力を頼む。</t>
  </si>
  <si>
    <t>4231720</t>
  </si>
  <si>
    <t>Side 1 12:04  Side 2 10:37</t>
  </si>
  <si>
    <t>4231933</t>
  </si>
  <si>
    <t>（ＳＦ冒険もの）同名の映画のretold版　考古学者のDaniel は、クフ王のピラミッドは、宇宙人が作ったものではないかと疑っていて、それを学会で発表したが、誰にも相手にされず、大学への就職は絶望的となった。そこに、「あなたのいっていることは実は正しいから、私達に協力して」とアメリカ陸軍の研究部からと誘われる。軍の秘密基地には、１００００年前に作られたStarGateがあって、軍の科学者達は、その操作方法がわからなかったのだ。Daniel は、書かれている古代文字から推理し、ついに操作方法を見つけだす。Daniel と軍人達は、Stargateにはいり、太陽神ラーが支配している星にたどり着く。それは、一体どんな世界なのだろうか？無事帰ってこれるのだろうか？</t>
  </si>
  <si>
    <t>（コメディ）ロンドンの下町のEliza Doolitte嬢は、貧しい花売りの女性。言語学者のHiggins教授は、Elizaの典型的なロンドンの下町のアクセントに興味を惹かれ、その言葉を記録していた。ふとしたことから、この女性のなまりを矯正することに熱情を燃やす。そして、舞踏会に連れ出して、貴婦人と思わせることに成功する。有名な映画のretold版です。映画はmusicalなので、映画を見てから読まないと全く面白くないでしょう。</t>
  </si>
  <si>
    <t>（風刺もの）ハンガリーで生まれで、のちにイギリスに移住した著者が1946年、25歳の時に著したイギリス人風刺エッセイ。独特のするどいタッチに吸い込まれる。大人が読むと楽しい一冊。</t>
  </si>
  <si>
    <t>0582401410</t>
  </si>
  <si>
    <t>0582416671</t>
  </si>
  <si>
    <t>0582430720</t>
  </si>
  <si>
    <t>0582426650</t>
  </si>
  <si>
    <t xml:space="preserve">ROUND THE WORLD IN 80 DAYS          </t>
  </si>
  <si>
    <t>0582465133</t>
  </si>
  <si>
    <t>0582421764</t>
  </si>
  <si>
    <t xml:space="preserve">SCARLET LETTER                      </t>
  </si>
  <si>
    <t>0582342759</t>
  </si>
  <si>
    <t>0582426596</t>
  </si>
  <si>
    <t xml:space="preserve">SECRET GARDEN                       </t>
  </si>
  <si>
    <t>0582465346</t>
  </si>
  <si>
    <t>0582416655</t>
  </si>
  <si>
    <t xml:space="preserve">SIMPLY SUSPENSE                     </t>
  </si>
  <si>
    <t>0582401488</t>
  </si>
  <si>
    <t>0582416698</t>
  </si>
  <si>
    <t>125</t>
  </si>
  <si>
    <t>67</t>
  </si>
  <si>
    <t>0582453437</t>
  </si>
  <si>
    <t>0582342791</t>
  </si>
  <si>
    <t>0582427576</t>
  </si>
  <si>
    <t>Mario Puzo</t>
  </si>
  <si>
    <t>Don Vito Corleone はニューヨークで最も、金持ちの一人であり、マフィアのボスでもある。その彼の息子、Michealは静かな生活を送りたいと思っているが、父の死後、少しずつ状況が変化していく。</t>
  </si>
  <si>
    <t>シンジ</t>
  </si>
  <si>
    <t>Dewey Gram</t>
  </si>
  <si>
    <t>CD</t>
  </si>
  <si>
    <t>CD</t>
  </si>
  <si>
    <t>平均</t>
  </si>
  <si>
    <t>11</t>
  </si>
  <si>
    <t>33</t>
  </si>
  <si>
    <t>33.5</t>
  </si>
  <si>
    <t>☆☆☆☆</t>
  </si>
  <si>
    <t>Tomはスーパーで働きながら未来のスターを目指してバンド活動に熱中している。大きなコンペの前にギターが壊れ、乏しいお金で中古ギターを買う羽目に。素晴らしい演奏が出来るようになったが、人格がどんどん変化しだした。このギターにはどんな秘密が？Tomのカールフレンドはその秘密をさぐりにギターの前の持ち主を捜し始める。</t>
  </si>
  <si>
    <t>まりあ</t>
  </si>
  <si>
    <t>☆☆☆☆☆</t>
  </si>
  <si>
    <t>１０歳で両親と死別したジェーン・エアはおばの家に引き取られるが、過酷な待遇を受けやがて寄宿学校へ入れられる。卒業後家庭教師としてある屋敷に赴く。やがてその屋敷の主人ロチェスターと恋に落ちるが、実はロチェスターには屋敷の奥深くに隠している発狂した妻がいた。ジェーンはロチェスターとの結婚式の当日にその事実を知り、黙って屋敷を出ることを決意する。</t>
  </si>
  <si>
    <t>american Enlgish</t>
  </si>
  <si>
    <t>カナダのある島の緑の尖塔のある家に住むCuthbert家の人々は農作業を手伝ってくれる男の子を養子にとることにしました。ところが、孤児院から来たのはあ赤毛の女の子アン。想像力の豊かなアンは、いろいろな事件を起こしますが、周りの人に愛されすくすくと成長し、学年トップで進学します。Oxford にも同タイトルあり)(あきお）</t>
  </si>
  <si>
    <t>☆☆☆☆☆</t>
  </si>
  <si>
    <t>40</t>
  </si>
  <si>
    <t>有名な長編の rewrite 版。ある美しい馬の、生誕から死までの波乱に満ちた一生の話しです。この本のお陰で馬の虐待が少なくなったそうです。</t>
  </si>
  <si>
    <t>60</t>
  </si>
  <si>
    <t xml:space="preserve">FLY AWAY HOME                       </t>
  </si>
  <si>
    <t>0582401224</t>
  </si>
  <si>
    <t>0582461626</t>
  </si>
  <si>
    <t xml:space="preserve">FOOTBALL CLUBS OF SOUTH AMERICA     </t>
  </si>
  <si>
    <t>0582461642</t>
  </si>
  <si>
    <t>0582416760</t>
  </si>
  <si>
    <t xml:space="preserve">FOX                                 </t>
  </si>
  <si>
    <t>0582429854</t>
  </si>
  <si>
    <t>0582426553</t>
  </si>
  <si>
    <t xml:space="preserve">FRECKLES                            </t>
  </si>
  <si>
    <t>0582342856</t>
  </si>
  <si>
    <t>0582435633</t>
  </si>
  <si>
    <t xml:space="preserve">FRENCH FASHION DESIGNERS            </t>
  </si>
  <si>
    <t>0582436141</t>
  </si>
  <si>
    <t>0582401313</t>
  </si>
  <si>
    <t xml:space="preserve">HERCULES: L.JYS SERPENT'S SHADOW    </t>
  </si>
  <si>
    <t>0582405599</t>
  </si>
  <si>
    <t>0582418011</t>
  </si>
  <si>
    <t xml:space="preserve">JAWS                                </t>
  </si>
  <si>
    <t>0582435854</t>
  </si>
  <si>
    <t>0582416639</t>
  </si>
  <si>
    <t xml:space="preserve">JUMANJI                             </t>
  </si>
  <si>
    <t>0582434092</t>
  </si>
  <si>
    <t>0582421152</t>
  </si>
  <si>
    <t xml:space="preserve">JUNGLE BOOK                         </t>
  </si>
  <si>
    <t>0582421780</t>
  </si>
  <si>
    <t xml:space="preserve">KIDNAPPED                           </t>
  </si>
  <si>
    <t>0582465400</t>
  </si>
  <si>
    <t>0582421187</t>
  </si>
  <si>
    <t>Side 1(26mins) Anita's Big Day/Billy and the Queen
Side 2(23mins) Hannah and the Hurricane/The Leopard and the Lighthouse</t>
  </si>
  <si>
    <t>9</t>
  </si>
  <si>
    <t>（クラシックの恋物語）1９世紀初頭の話。19才のアンはフレデリックと恋に墜ちる。アンの家族に結婚を反対されあきらめてしまう。7年後に再会した二人。フレデリックは海軍の将校。アンと結婚するのに十分な身分になっている。フレデリックを思い続けるアン、しかし、フレデリックは冷たく突き放す。</t>
  </si>
  <si>
    <t>Ellen Miles</t>
  </si>
  <si>
    <t>32</t>
  </si>
  <si>
    <t>27</t>
  </si>
  <si>
    <t>（コメディー）映画のリライト版。時はネアンデルタール人の住む太古の時代。ロックベガスでフレッドとウィルマが恋に墜ちて結婚するまでのおもしろおかしいストーリー。</t>
  </si>
  <si>
    <t xml:space="preserve">DARK STREET/KAREN (CASS)            </t>
  </si>
  <si>
    <t>0582432863</t>
  </si>
  <si>
    <t xml:space="preserve">GIFT OF THE MAGI &amp; OTHER STORIES    </t>
  </si>
  <si>
    <t>0582456290</t>
  </si>
  <si>
    <t xml:space="preserve">GIFT OF THE MAGI &amp; OTHER ST(CASS)   </t>
  </si>
  <si>
    <t>0582417783</t>
  </si>
  <si>
    <t xml:space="preserve">GIRL MEETS BOY                      </t>
  </si>
  <si>
    <t>0582342546</t>
  </si>
  <si>
    <t xml:space="preserve">HOUSE OF 7 GABLES/LITTLE WOMEN(CA)  </t>
  </si>
  <si>
    <t>058242657X</t>
  </si>
  <si>
    <t xml:space="preserve">HOUSE OF THE SEVEN GABLES           </t>
  </si>
  <si>
    <t>058242769X</t>
  </si>
  <si>
    <t xml:space="preserve">ISLAND FOR SALE                     </t>
  </si>
  <si>
    <t>0582453984</t>
  </si>
  <si>
    <t xml:space="preserve">ISLAND FOR SALE/MIKE'S LUCKY(CAS)   </t>
  </si>
  <si>
    <t>0582347270</t>
  </si>
  <si>
    <t xml:space="preserve">JENNIFER LOPEZ                      </t>
  </si>
  <si>
    <t>0582427193</t>
  </si>
  <si>
    <t xml:space="preserve">KAREN AND THE ARTIST                </t>
  </si>
  <si>
    <t>0582367050</t>
  </si>
  <si>
    <t xml:space="preserve">L.DICAPRIO/PRINCE WILLIAM (CASS)    </t>
  </si>
  <si>
    <t>0582366941</t>
  </si>
  <si>
    <t xml:space="preserve">LEONARDO DICAPRIO                   </t>
  </si>
  <si>
    <t>0582427789</t>
  </si>
  <si>
    <t xml:space="preserve">LISA IN LONDON(CARTOON STRIP)       </t>
  </si>
  <si>
    <t>0582454018</t>
  </si>
  <si>
    <t xml:space="preserve">LISA IN LONDON/PHONE RINGS (CASS)   </t>
  </si>
  <si>
    <t>058241668X</t>
  </si>
  <si>
    <t xml:space="preserve">LITTLE WOMEN                        </t>
  </si>
  <si>
    <t>0582427681</t>
  </si>
  <si>
    <t xml:space="preserve">MARCEL &amp; SHAKESPEARE LETTERS        </t>
  </si>
  <si>
    <t>0582427770</t>
  </si>
  <si>
    <t xml:space="preserve">MARCEL GOES TO HOLLYWOOD(CARTOON)   </t>
  </si>
  <si>
    <t>0582453992</t>
  </si>
  <si>
    <t>0582435684</t>
  </si>
  <si>
    <t xml:space="preserve">MICHAEL JORDAN                      </t>
  </si>
  <si>
    <t>0582436079</t>
  </si>
  <si>
    <t xml:space="preserve">MICHAEL JORDAN/PELE (CASS)          </t>
  </si>
  <si>
    <t>0582427673</t>
  </si>
  <si>
    <t xml:space="preserve">MIKE'S LUCKY DAY                    </t>
  </si>
  <si>
    <t>0582427665</t>
  </si>
  <si>
    <t xml:space="preserve">MISSING COINS                       </t>
  </si>
  <si>
    <t>0582451965</t>
  </si>
  <si>
    <t xml:space="preserve">PELE                                </t>
  </si>
  <si>
    <t>0582448360</t>
  </si>
  <si>
    <t xml:space="preserve">PHONE RINGS                         </t>
  </si>
  <si>
    <t>058236647X</t>
  </si>
  <si>
    <t xml:space="preserve">PRINCE WILLIAM                      </t>
  </si>
  <si>
    <t>0582344352</t>
  </si>
  <si>
    <t xml:space="preserve">RICKY MARTIN                        </t>
  </si>
  <si>
    <t>0582420512</t>
  </si>
  <si>
    <t xml:space="preserve">RIP VAN WINKLE &amp; THE LEGEND         </t>
  </si>
  <si>
    <t>058241766X</t>
  </si>
  <si>
    <t>（未来もの）核戦争の後、地球は汚染され、地球の一部は生物が住めないようになり、指の数が多かったり、すごく腕が長かったり、テレパシーの能力をもったりする変異した人間が多数生まれるようになる。主人公Davidが生まれ育つWaknukの国の宗教は、奇形を憎み、動物は殺し、人間は罪人扱いとされていた。テレパシー能力があることを知られたDavidは、Waknukから逃亡する。Davidが夢の中でみた海のそばの都会はこの地球上のどこかに存在しているのだろうか？</t>
  </si>
  <si>
    <t>Silas Marner</t>
  </si>
  <si>
    <t>4230449</t>
  </si>
  <si>
    <t xml:space="preserve">Silver Sword, The </t>
  </si>
  <si>
    <t>Ian  Serraillier</t>
  </si>
  <si>
    <t>（人間ドラマ）第二次世界大戦で両親と生き別れになってしまった４人の子供たち。彼らは唯一持っている Silver Swordを頼りにして、ポーランドからスイスまで両親を探す旅に出る。</t>
  </si>
  <si>
    <t>4230457</t>
  </si>
  <si>
    <t>Songs Of Distant Earth</t>
  </si>
  <si>
    <t>4230465</t>
  </si>
  <si>
    <t>Tale Of Two Cities, A</t>
  </si>
  <si>
    <t>4230473</t>
  </si>
  <si>
    <t>Thirty-Nine Steps, The</t>
  </si>
  <si>
    <t>4230481</t>
  </si>
  <si>
    <t>Cassette</t>
  </si>
  <si>
    <t>Side 1-1 42:00  Side 1-2 38:45
Side 2-1 22:05  Side 2-2 31:00</t>
  </si>
  <si>
    <t>4228649</t>
  </si>
  <si>
    <t>CT</t>
  </si>
  <si>
    <t>Three Men in a Boat</t>
  </si>
  <si>
    <t>423049X</t>
  </si>
  <si>
    <t>Side 1-1 31:52  Side 1-2 32:55
Side 2-1 32:09  Side 2-2 37:50</t>
  </si>
  <si>
    <t>4227413</t>
  </si>
  <si>
    <t>Treasure Island</t>
  </si>
  <si>
    <t>4230503</t>
  </si>
  <si>
    <t>Cassette</t>
  </si>
  <si>
    <t>Side 1-1 32:50  Side 1-2 35:30
Side 2-1 42:44  Side 2-2 31:26</t>
  </si>
  <si>
    <t>4227804</t>
  </si>
  <si>
    <t xml:space="preserve">Unquiet Grave, The </t>
  </si>
  <si>
    <t>4230511</t>
  </si>
  <si>
    <t>Washington Square</t>
  </si>
  <si>
    <t>423052X</t>
  </si>
  <si>
    <t xml:space="preserve">Side 1-1 40:51  Side 1-2 44.51
Side 2-1 35:06  Side 2-2 44:27  </t>
  </si>
  <si>
    <t>423150X</t>
  </si>
  <si>
    <t>We Didn't Mean To GoTo Sea</t>
  </si>
  <si>
    <t>4230538</t>
  </si>
  <si>
    <t>Whispering Knights, The</t>
  </si>
  <si>
    <t>4230546</t>
  </si>
  <si>
    <t>Z Teacher's Handbook</t>
  </si>
  <si>
    <t>4231623</t>
  </si>
  <si>
    <t>簡単な紹介( Bookworms Stage5 1800 head words)</t>
  </si>
  <si>
    <t>Bratt Farrar</t>
  </si>
  <si>
    <t>Bookworm 5
Oxford</t>
  </si>
  <si>
    <t>4230589</t>
  </si>
  <si>
    <t>Bride Price, The</t>
  </si>
  <si>
    <t>4230597</t>
  </si>
  <si>
    <t>David Copperfield</t>
  </si>
  <si>
    <t>4230600</t>
  </si>
  <si>
    <t>Cassette</t>
  </si>
  <si>
    <t>4228657</t>
  </si>
  <si>
    <t>CT</t>
  </si>
  <si>
    <t>Dead Of Jericho, The</t>
  </si>
  <si>
    <t>4230619</t>
  </si>
  <si>
    <t>Deadlock</t>
  </si>
  <si>
    <t>4230627</t>
  </si>
  <si>
    <t>Do Androids Dream Of Electric Sheep?</t>
  </si>
  <si>
    <t>019-</t>
  </si>
  <si>
    <t>4230635</t>
  </si>
  <si>
    <t>Far from The Madding Crowd</t>
  </si>
  <si>
    <t>4230643</t>
  </si>
  <si>
    <t>Cassette</t>
  </si>
  <si>
    <t xml:space="preserve"> Side 1-1 28:41  Side 1-2 26:01
 Side 2-1 39:07  Side 2-2 32:40</t>
  </si>
  <si>
    <t>422791X</t>
  </si>
  <si>
    <t xml:space="preserve">Eagle Of The Ninth, The </t>
  </si>
  <si>
    <t>4230333</t>
  </si>
  <si>
    <t>Gulliver'sTravels</t>
  </si>
  <si>
    <t>4230341</t>
  </si>
  <si>
    <t>Side 1-1 32:20  Side 1-2 29:45
Side 2-1 32:50  Side 2-2 38:05</t>
  </si>
  <si>
    <t>4227812</t>
  </si>
  <si>
    <t xml:space="preserve">Hound Of The Baskervilles, The </t>
  </si>
  <si>
    <t>423035X</t>
  </si>
  <si>
    <t>Side1-1 30:25  Side 1-2 29:40
Side2-1 37:15  Side 2-2 42:27</t>
  </si>
  <si>
    <t>4226999</t>
  </si>
  <si>
    <t>Little Women</t>
  </si>
  <si>
    <t>4230368</t>
  </si>
  <si>
    <t>Cassette</t>
  </si>
  <si>
    <t>Side 1-1 37:07  Side 1-2 27:05
Side 2-1 37:21  Side 2-2 31:21</t>
  </si>
  <si>
    <t>4227863</t>
  </si>
  <si>
    <t>Lord Jim</t>
  </si>
  <si>
    <t>4230376</t>
  </si>
  <si>
    <t>Lorna Doone</t>
  </si>
  <si>
    <t>4230384</t>
  </si>
  <si>
    <t xml:space="preserve">Moonspinners, The </t>
  </si>
  <si>
    <t>4230392</t>
  </si>
  <si>
    <t>Ellis Peters</t>
  </si>
  <si>
    <t>Mr Midshipman Hornblower</t>
  </si>
  <si>
    <t>4230414</t>
  </si>
  <si>
    <t>Reflex</t>
  </si>
  <si>
    <t>4230422</t>
  </si>
  <si>
    <t>Scarlet Letter, The</t>
  </si>
  <si>
    <t>Nathaniel Hawthorne</t>
  </si>
  <si>
    <t>4230430</t>
  </si>
  <si>
    <t>Side 1 32:00 Side 2 36:28</t>
  </si>
  <si>
    <t>4228762</t>
  </si>
  <si>
    <t>CT</t>
  </si>
  <si>
    <t xml:space="preserve">Lottery Winner, The </t>
  </si>
  <si>
    <t>Risenary Birder</t>
  </si>
  <si>
    <t>エマおばあちゃんがある晩ひったくりにあう。その鞄の中には宝くじが入っていた。それが何と大当たり！犯人とおばあちゃんはお互い弁護士をつけて賞金を手に入れようと裁判へ持ち込む。果たして賞金は誰の手に.......。</t>
  </si>
  <si>
    <t>4229459</t>
  </si>
  <si>
    <t>Love Or Money?</t>
  </si>
  <si>
    <t>Rowena Akinyemi</t>
  </si>
  <si>
    <t>（ミステリー）Molly Clarksonはお金持ち。彼女の５０歳の誕生会に彼女の４人の親戚が集まった。ところが、彼らは皆お金に困っていてMollyの遺産を狙っている者ばかりだった。翌朝、Mollyが遺体で見つかった。さぁ、一体誰が犯人なのだろうか。</t>
  </si>
  <si>
    <t>4229467</t>
  </si>
  <si>
    <t>Side1 40:04 Side2 32:02</t>
  </si>
  <si>
    <t>4228851</t>
  </si>
  <si>
    <t>Mary, Queen Of Scots</t>
  </si>
  <si>
    <t>（歴史もの）生後６日！でスコットランド女王となり、６歳でフランス皇太子と婚約して渡仏、１７歳でフランス国王妃となった後さらに２回結婚、１９年間の幽閉の後断頭台へ、メアリー・スチュアートのまさに波瀾万丈の人生</t>
  </si>
  <si>
    <t>4229475</t>
  </si>
  <si>
    <t xml:space="preserve">Monkey's Paw, The </t>
  </si>
  <si>
    <t>W.W. Jacobs</t>
  </si>
  <si>
    <t>White夫妻は息子Herbertと共に慎ましく平和に暮らしていた。そこにインド帰りの夫の友人が訪ねてきて、三つの願い事をきいてくれるが不幸ももたらすという猿の足をくれる。夫妻は何を願うのだろう？</t>
  </si>
  <si>
    <t>4229483</t>
  </si>
  <si>
    <t>Side 1 21:05  Side 2 19:50</t>
  </si>
  <si>
    <t>019-</t>
  </si>
  <si>
    <t>4227375</t>
  </si>
  <si>
    <t>CT</t>
  </si>
  <si>
    <t>Mutiny On The Bounty</t>
  </si>
  <si>
    <t>（歴史物）船艦バウンティ号の反乱、の題で映画にもなりましたが、これは現実に起こった事件です。その背景についてhttp://www2u.biglobe.ne.jp/~KA-ZU/pieru_2.html　を参照するとさらにこの話が興味深くなるでしょう</t>
  </si>
  <si>
    <t>4229491</t>
  </si>
  <si>
    <t>Omega Files, The</t>
  </si>
  <si>
    <t>Jennifer Bassett</t>
  </si>
  <si>
    <t>未刊</t>
  </si>
  <si>
    <t>019-</t>
  </si>
  <si>
    <t>4229602</t>
  </si>
  <si>
    <t>One Way Ticket</t>
  </si>
  <si>
    <t>Jennifer Bassett</t>
  </si>
  <si>
    <t>（人間ドラマ）DawlishからPlymouthへ、VeniceからYugoslaviaを経てBulgariaまで、HelsinkiからFinlandのOuluまでの、それぞれの列車の中の人間模様を描くオムニバス（オムニトレイン？）。ロマンス、サスペンス、ホラーと盛り沢山。</t>
  </si>
  <si>
    <t>4229505</t>
  </si>
  <si>
    <t>Side 1 28:35  Side 2 20:11</t>
  </si>
  <si>
    <t>4227367</t>
  </si>
  <si>
    <t xml:space="preserve">Phantom Of The Opera, The </t>
  </si>
  <si>
    <t>ミュージカル、オペラ座の怪人の原作ですが、お話の細部がミュージカルとは異なるので、もう見た人も未だ見てない人も読んでみてください</t>
  </si>
  <si>
    <t>4229513</t>
  </si>
  <si>
    <t>Side 1 33:40  Side 2 26:10</t>
  </si>
  <si>
    <t>422788X</t>
  </si>
  <si>
    <t>Pocahontas</t>
  </si>
  <si>
    <t>☆☆☆☆</t>
  </si>
  <si>
    <t>Terryは、18歳の時ガンで片脚を切断し、義足生活となった。Terryはガンの研究資金の募金を集めるためにカナダを縦走した。5年後Terryは死亡したが、いま、世界中で毎年９月にガン資金募金のためのTerry Fox 記念マラソンが行われている。（あきお）</t>
  </si>
  <si>
    <t>C</t>
  </si>
  <si>
    <t>（事件もの・マンガ形式）Mark Miles運送会社の運転手、Garyが突然腕を折って長距離トラックに乗れなくなった。そこで事務のアルバイトのKim Parker が 急遽変わりの運転手を努めることになった。Garyは不審な電話をかける。</t>
  </si>
  <si>
    <t xml:space="preserve"> </t>
  </si>
  <si>
    <t>G</t>
  </si>
  <si>
    <t>B</t>
  </si>
  <si>
    <t>P</t>
  </si>
  <si>
    <t xml:space="preserve"> </t>
  </si>
  <si>
    <t>C</t>
  </si>
  <si>
    <t>G</t>
  </si>
  <si>
    <t>B</t>
  </si>
  <si>
    <t>P</t>
  </si>
  <si>
    <t>（サスペンス）映画好きのブラッドは、恋人と結婚するために大金が欲しかった。映画の手口を真似て、お金持ちの孤独な女性と結婚し、その人を殺し、結婚資金を作る計画を立てる。そして、成功するが。。。。</t>
  </si>
  <si>
    <t>SSS Library</t>
  </si>
  <si>
    <t>サイラス・マーナーは気の弱い、まじめな機織りだった。親友の裏切りで人と交際せず一人ひっそり暮らしていた。村の人々もサイラスを避けていたそんな彼の慰めはお金で、夜お金を数えることが唯一の楽しみだった。行き倒れになった女が抱いていた子供がサイラスの家に迷い込んでくる。生き甲斐のお金を盗まれた矢先のできごと。うちひしがれていたサイラスに２才の女の子エピーは希望をもたらした。エピーを愛することによってサイラスはしだいに人間らしさをとりもどす。</t>
  </si>
  <si>
    <t>S.H.Burton</t>
  </si>
  <si>
    <t>７号室の秘密は何？ウッド婦人を脅かすのはだれ？サムウェイの庭の木の秘密は？など、怖い話が6編</t>
  </si>
  <si>
    <t>スティーブンキングが自分の子供時代をモデルに作られた作品で、ホラー小説とは違う。この作品は「スタンド・バイミー」の原作にもなっているので、知っている人たちも多いだろう。</t>
  </si>
  <si>
    <t>3人の元判事たちがいろいろな理由で刑務所に入っている。彼らは自分たちのことをBteathrenと呼んでいる。ある理由で、刑務所の中で、脅迫の手紙を書きお金を巻き上げている。その脅迫相手が次期大統領候補ということが分かり、大変な事態になっていく。</t>
  </si>
  <si>
    <t>66</t>
  </si>
  <si>
    <t>Mitch McDeereは知性があり、野心家である。彼はLamber &amp; Lockeに入って、順風満帆かと思われた。しかし、Lamber &amp; Lockeには秘密があり、FBIにもマークされている。</t>
  </si>
  <si>
    <t>James Ellroy</t>
  </si>
  <si>
    <t>1950年代のL.Aを舞台にした作品で、同名の映画も有名なので知っている人も多いだろう。</t>
  </si>
  <si>
    <t>Patricia Highsmith</t>
  </si>
  <si>
    <t>33</t>
  </si>
  <si>
    <t xml:space="preserve">OLIVER TWIST                        </t>
  </si>
  <si>
    <t>0582448980</t>
  </si>
  <si>
    <t>0582419220</t>
  </si>
  <si>
    <t xml:space="preserve">ON THE BEACH                        </t>
  </si>
  <si>
    <t>0582418089</t>
  </si>
  <si>
    <t>0582430925</t>
  </si>
  <si>
    <t>0582402492</t>
  </si>
  <si>
    <t>0582418305</t>
  </si>
  <si>
    <t>Murder Of Mary Jones, The</t>
  </si>
  <si>
    <t>ディスコの帰りに深夜の浜辺でメアリーは殺された。舞台は裁判所。容疑者はメアリーと踊っていた２人の若者ダンとサイモン。２人は自動車泥棒の常習犯である。彼らが盗んだ車の中に、凶器のスパナと浜辺の砂が見つかった。２人は有罪か無罪か。証人の証言や、検事と弁護士の陳述で話は進められていく。最後には、有罪の場合と無罪の場合の話がかかれている。あなたが陪審員ならその判定は！？</t>
  </si>
  <si>
    <t>422855X</t>
  </si>
  <si>
    <t>Cassette</t>
  </si>
  <si>
    <t>発売予定</t>
  </si>
  <si>
    <t>4228916</t>
  </si>
  <si>
    <t>One Thousand Dollars and Other Plays</t>
  </si>
  <si>
    <t>4232166</t>
  </si>
  <si>
    <t>Sherlock Holmes</t>
  </si>
  <si>
    <t>コナン・ドイルのシャーロックホームズの劇２編。１．赤毛の男に高収入のよいアルバイトがみつかった。しかしどうも裏がありそう。２．大学の教官の部屋に誰かが忍び込んで試験問題をみたらしい。犯人はだれだ！？1800年代の終わり頃に書かれた話。試験問題をコピーするのではなく手書きで写して15分くらいかかるところが時代の古さを感じさせる。</t>
  </si>
  <si>
    <t>4228533</t>
  </si>
  <si>
    <t>4228924</t>
  </si>
  <si>
    <t>簡単な紹介( Playscripts Stage2 700 head words)</t>
  </si>
  <si>
    <t>Side 1(21mins) Dino's Day I London /Flying home
Side 2(26mins) Maisie and the Dolphin/Tinkers Island</t>
  </si>
  <si>
    <t xml:space="preserve">KING ARTHUR &amp; KNIGHTS               </t>
  </si>
  <si>
    <t>0582464587</t>
  </si>
  <si>
    <t>0582416744</t>
  </si>
  <si>
    <t xml:space="preserve">LADY IN THE LAKE                    </t>
  </si>
  <si>
    <t>0582473756</t>
  </si>
  <si>
    <t>0582421772</t>
  </si>
  <si>
    <t>0582364000</t>
  </si>
  <si>
    <t xml:space="preserve">BABE-PIG IN THE CITY                </t>
  </si>
  <si>
    <t>0582417791</t>
  </si>
  <si>
    <t xml:space="preserve">BABE-THE SHEEP PIG                  </t>
  </si>
  <si>
    <t>0582373735</t>
  </si>
  <si>
    <t>Raymond Chandler</t>
  </si>
  <si>
    <t>0582342678</t>
  </si>
  <si>
    <t>0582427347</t>
  </si>
  <si>
    <t xml:space="preserve">FIVE ONE ACT PLAYS                  </t>
  </si>
  <si>
    <t>0582453879</t>
  </si>
  <si>
    <t>0582417813</t>
  </si>
  <si>
    <t xml:space="preserve">FORREST GUMP                        </t>
  </si>
  <si>
    <t>0582426987</t>
  </si>
  <si>
    <t xml:space="preserve">FRANKENSTEIN                        </t>
  </si>
  <si>
    <t>0582465389</t>
  </si>
  <si>
    <t>0582417937</t>
  </si>
  <si>
    <t>0582417929</t>
  </si>
  <si>
    <t xml:space="preserve">GET SHORTY                          </t>
  </si>
  <si>
    <t>0582427215</t>
  </si>
  <si>
    <t xml:space="preserve">GHOST IN THE GUITAR                 </t>
  </si>
  <si>
    <t>0582453852</t>
  </si>
  <si>
    <t>0582426545</t>
  </si>
  <si>
    <t>0582343542</t>
  </si>
  <si>
    <t>0582417821</t>
  </si>
  <si>
    <t>0582427304</t>
  </si>
  <si>
    <t>0582453690</t>
  </si>
  <si>
    <t>Alex Barland</t>
  </si>
  <si>
    <t>Richardはタイで秘密の島「The beach」について知る。タイで知り合った友人たちとbeachにつき、そこは楽園かと思われた。しかし、徐々に楽園が地獄が変わってしまう。</t>
  </si>
  <si>
    <t>97</t>
  </si>
  <si>
    <t>タバコを長年吸っていたために、夫は死んだのだと妻が訴訟を起こす。検察側と弁護側が陪審員を自分たちの側に引き込もうとあの手この手を使うところが面白い。</t>
  </si>
  <si>
    <t>Max Allan Collins</t>
  </si>
  <si>
    <t>(ファンタジー）アンデルセンの童話のretold版。見にくいアヒルの子、ナイティンゲール、人魚姫、裸の王様、親指姫の５編を収録。知っている話で短いのでとても読みやすい。恋をつらぬく人魚姫の気持ちは 短編でも十分伝わってくる。</t>
  </si>
  <si>
    <t>（恋愛もの）150年前のイギリス。教会のコーラス隊のディックは新しく町に来た教師のファンシーに恋をする。お互いに好意を抱くが、ディックの家柄が相応しくないとファンシーの父親に結婚を反対される。ファンシーもお金持ちの牧師の求婚を受ける。財産のあるなしで相手と結婚ができるかどうかが大きな問題であったころのお話。</t>
  </si>
  <si>
    <t>（冒険もの）船乗りシンドバッドの冒険物語。大きな魚の島、ダイヤモンドの谷のある国、大男のいる国、死者の配偶者を生き埋めにする国、巨大鳥のいる国、巨大な洞窟のある国、象の墓場のある国への７つの冒険記。象の墓場の話は現代の環境問題にも通じる良い話。</t>
  </si>
  <si>
    <t>（人間もの）MARYとPETERはAustraliaの叔父を訪ねて行く。ところが飛行機がAustraliaの砂漠に墜落してしまい、２人だけが助かった。そこから２人は途中で出会うアボリジニーの少年から砂漠のことを学びながら叔父の居る街を目指す。２人はどんどん少年と砂漠の生活が好きになっていくが・・・。</t>
  </si>
  <si>
    <t>（探偵もの）美術品強盗のボス、アンナ・マーカーは数多くの事件にからんでいるが、いまだその正体を現したことがない。情け容赦のない非情な女だという。タイへのツアーに参加する６人の女性の中に紛れ込んでいるという情報を得て、カレンはアンナをつかまえるためにツアーに参加する</t>
  </si>
  <si>
    <t>（恋愛もの）お金持ちの娘に男友達ができ結婚したいという。男はハンサムだが、仕事もお金も持っていない。娘はそれほど美人でもないし賢いわけでもない。娘の父親はその男は財産目当てだろうと言って結婚を反対する。</t>
  </si>
  <si>
    <t xml:space="preserve">BIRDS                               </t>
  </si>
  <si>
    <t>0582421217</t>
  </si>
  <si>
    <t xml:space="preserve">BLACK BEAUTY                        </t>
  </si>
  <si>
    <t>0582363993</t>
  </si>
  <si>
    <t xml:space="preserve">BORROWERS                           </t>
  </si>
  <si>
    <t>0582465095</t>
  </si>
  <si>
    <t>058240830X</t>
  </si>
  <si>
    <t>10</t>
  </si>
  <si>
    <t>31</t>
  </si>
  <si>
    <t>17</t>
  </si>
  <si>
    <t>貧しいジョナスは愛するヘッティと結婚することができない。お金が欲しい。でもどうやって・・・。酒場で頭を抱えるジョナスは砂金を見つけた男の話を耳にする</t>
  </si>
  <si>
    <t xml:space="preserve">GUCCI-BUSINESS IN FASHION           </t>
  </si>
  <si>
    <t>0582461618</t>
  </si>
  <si>
    <t>0582426626</t>
  </si>
  <si>
    <t xml:space="preserve">GULLIVER'S TRAVELS                  </t>
  </si>
  <si>
    <t>0582465303</t>
  </si>
  <si>
    <t>0582421160</t>
  </si>
  <si>
    <t xml:space="preserve">HEIDI                               </t>
  </si>
  <si>
    <t>0582464684</t>
  </si>
  <si>
    <t>0582401305</t>
  </si>
  <si>
    <t>34</t>
  </si>
  <si>
    <t>☆☆☆☆</t>
  </si>
  <si>
    <t>父母に先立たれたメアリは、イギリスの田舎のお屋敷に住む叔父に引き取られる。そこには、秘密の花園があった。意地悪でだれからもすかれていなかったメアリーは友人を得て成長していく。</t>
  </si>
  <si>
    <t>British Enlish</t>
  </si>
  <si>
    <t xml:space="preserve">HERCULES: L.JYS BY SWORD            </t>
  </si>
  <si>
    <t>0582405610</t>
  </si>
  <si>
    <t>30</t>
  </si>
  <si>
    <t>Andrew Mattthews</t>
  </si>
  <si>
    <t>初代のGucciは、1901年に生まれ、Gucciが会社らしくなったのは1937年のころです。 その後のGucciの発展の歴史と、家族間の争いが紹介されています。現在、Gucciの経営権は、Gucci家からHarvard大出身のDomenico De Sole に移っています。</t>
  </si>
  <si>
    <t xml:space="preserve">PLAN (CASS)                     </t>
  </si>
  <si>
    <t>0582363691</t>
  </si>
  <si>
    <t xml:space="preserve">PURSE                           </t>
  </si>
  <si>
    <t>0582430747</t>
  </si>
  <si>
    <t>0582416590</t>
  </si>
  <si>
    <t xml:space="preserve">PURSE (CASS)                    </t>
  </si>
  <si>
    <t>0582430569</t>
  </si>
  <si>
    <t xml:space="preserve">SMILE, PLEASE                   </t>
  </si>
  <si>
    <t xml:space="preserve">TOM JONES                           </t>
  </si>
  <si>
    <t>0582430275</t>
  </si>
  <si>
    <t>0582364132</t>
  </si>
  <si>
    <t>0582430291</t>
  </si>
  <si>
    <t>書名</t>
  </si>
  <si>
    <t>著者</t>
  </si>
  <si>
    <t>シリーズ名
出版社</t>
  </si>
  <si>
    <t>0582430488</t>
  </si>
  <si>
    <t xml:space="preserve">GENTLEMEN PREFER BLONDES            </t>
  </si>
  <si>
    <t>0582453399</t>
  </si>
  <si>
    <t>0582342821</t>
  </si>
  <si>
    <t>0582418003</t>
  </si>
  <si>
    <t xml:space="preserve">GHOST OF GENNY CASTLE               </t>
  </si>
  <si>
    <t>0582401275</t>
  </si>
  <si>
    <t>（冒険もの）トムソーヤーの冒険の続き。Huckleberry Finn の父親は飲んだくれのならず者。Huck　のもっているお金を狙って、ついには息子を誘拐してしまう。Huck は殺されたように見せかけて逃亡に成功。黒人奴隷のJimと偶然おちあい、筏にのって冒険の旅にでかける。</t>
  </si>
  <si>
    <t>(人間もの）ジョアンナは、北オーストラリアで、飛行機でいろんな村を回る医師のもとで看護婦をやっている。ある日、重病の赤ちゃんに付き添ってジョアンナは首都シドニーの病院にいく。シドニーの病院で働かないかと誘われたジョアンナは、・・・</t>
  </si>
  <si>
    <t>46</t>
  </si>
  <si>
    <t>Wiilliam Harris</t>
  </si>
  <si>
    <t>Will Fowler</t>
  </si>
  <si>
    <t>(ノンフィクション）映画好きにはたまらないアカデミー賞にまつわるレポート。その歴史や歴代の受賞者、大作なのに実は受賞していない作品、意外に知られていない事実など、クイズや役者のコメント、多くの写真を交えて紹介している楽しいカラー版。</t>
  </si>
  <si>
    <t>H. Rider Haggard</t>
  </si>
  <si>
    <t>Bernard Smith</t>
  </si>
  <si>
    <t xml:space="preserve">ROGUE TRADER                        </t>
  </si>
  <si>
    <t>0582342635</t>
  </si>
  <si>
    <t>John Escott</t>
  </si>
  <si>
    <t>11</t>
  </si>
  <si>
    <t>30</t>
  </si>
  <si>
    <t>8.5</t>
  </si>
  <si>
    <t>故プリンセスダイアナの長男、将来の英国王ウィリアム王子の話。家族、学校、ガールフレンドのエピソードが語られている。</t>
  </si>
  <si>
    <t>Paul Harvey</t>
  </si>
  <si>
    <t>26</t>
  </si>
  <si>
    <t>ニックはサーフィンの得意な高校生。しかし両親は危険なサーフィンをすることを反対している。次に開かれるサーフィンの大会で優勝できれば賞金が手に入る。しかし強力なライバルが登場する。</t>
  </si>
  <si>
    <t>15</t>
  </si>
  <si>
    <t>1798年11月、Sam Tinker と娘のJenny はLondonのコベント広場の市場で働いていた。ある日、Samは時計泥棒と間違えられ逮捕され、オーストラリアに流刑となった。Jennyは、父を助けるため、料理人として囚人船Black Star号にのりこむ。</t>
  </si>
  <si>
    <t>13才のティナは超人気のスター。しかしティナは静かな普通の生活に憧れている。田舎に住む友達のお祖母さんを頼ってティナは家出をする。ティナがスターだと知らないそのお祖母さんの元での生活でティナは生き生きと輝き始める。町ではスターが行方不明と大騒ぎ・・・</t>
  </si>
  <si>
    <t xml:space="preserve">アリはイスタンブールの市場でアルバイトをしているカメラマン志望の少年。貧しいので、カメラを買うお金がない。ある日荷物を運んであげた老婦人が古いカメラをくれるという。 </t>
  </si>
  <si>
    <t>バイクで事故を起こし、ガールフレンドを死なせた少年が、彼女の幽霊に励まされる話。</t>
  </si>
  <si>
    <t>☆☆</t>
  </si>
  <si>
    <t>☆☆</t>
  </si>
  <si>
    <t>10</t>
  </si>
  <si>
    <t>12</t>
  </si>
  <si>
    <t>33</t>
  </si>
  <si>
    <t>30</t>
  </si>
  <si>
    <t>12</t>
  </si>
  <si>
    <t>29</t>
  </si>
  <si>
    <t>24</t>
  </si>
  <si>
    <t>11</t>
  </si>
  <si>
    <t>☆☆☆</t>
  </si>
  <si>
    <t>16</t>
  </si>
  <si>
    <t xml:space="preserve">ALICE IN WONDERLAND (CASS PK)     </t>
  </si>
  <si>
    <t>フランケンシュタイン博士は、自らの手で新しい生命体を創造しよう
とする恐るべき計画を実行する。それは墓場から複数の死体を盗み、
つなぎ合わせて、落雷のエネルギーを利用して生き返らせるというものだった。実験は成功するが、怪物は暴走し始める。　（Susan）</t>
  </si>
  <si>
    <t>17歳のDavidは両親をなくし、これ以上ふるさとの村で暮らしていくことができなくなった。残されたものは一通の手紙だけ。父親は生前「この手紙を持って、叔父のEbenezerに会いにいけ」と言っていた。Davidは村に別れを告げる。
道中、会う人会う人に叔父をたずねるが、いい返事はひとつも返ってこない。ようやくたどり着いたその家はひどいありさま。しかも叔父その人はもっとひどかった。
叔父にだまされて、Davidは船に乗せられる。Davidの波乱に満ちた冒険が始まる。（ワタナベ）</t>
  </si>
  <si>
    <t xml:space="preserve">ある日ジョギングを終えて家に戻ったTugは、家の様子がおかしいことに気がつく。とそのとたん、何者かの腕が伸びてきて、Tugは意識を失ってしまう。目が覚めると、見知らぬ家の中だった。そして見知らぬ一組の男女がいた。女は「わたしを母親と思え」などと、わけのわからないことをTugに強要する。ふたりは家族制度の廃止をもくろむ、ある政治組織のメンバーだったのだ。監禁生活は続き、しだいにTugは自分が自分であることを忘れさせられてしまいそうになる。しかし、近くに住むJinneyが事態に気づき、推理をはたらかせ、Tugの母親や他の人たちの協力を得て、Tugの救出に乗り出していく。ひとつの作品として楽しめます。（ワタナベ）
</t>
  </si>
  <si>
    <t>Basil Hallwardが描いたDorianの肖像画は傑作だった。Dorianは、自分がいつまでも若く美しく、肖像画が老いることを願う。Henry卿の影響で放縦な生活を続けるDorianは美貌と若さを保ち続けるが、肖像画は快楽にふけり醜さを加えてゆく彼の魂そのままに次第に醜悪になってゆく．．（まりあ）</t>
  </si>
  <si>
    <t>アッシヤー家の崩壊、黒猫、赤死病の仮面、ウィリアム・ウィルソン、告げ口心臓のポーの短編５編。怖いお話の好きな人には☆は５つでしょう。たくさんある挿絵もこわいぞーっ（まりあ）</t>
  </si>
  <si>
    <t>サキの短編が５篇。何気ない日常の描写から始まりこわいオチが待っている、こわそうなお話の結末が滑稽、などどんでん返しの面白さたっぷり。人間の狡猾さを描き出すお話で、挿絵もファンタジック、ポーのような全体に恐怖感の漂うものではありません。（まりあ）</t>
  </si>
  <si>
    <t>☆☆☆</t>
  </si>
  <si>
    <t>海外旅行中ニューヨークに降りたのに、ローマにいると信じていた人、百回以上運転免許試験に落ちた人など、ギネスものの大失敗特集。これ本当のお話？？と信じられないのですが、第二次大戦の終戦を知らなかった小野田さんの話も出てくるので、実話のようですね(まりあ)</t>
  </si>
  <si>
    <t>Charles Dickens</t>
  </si>
  <si>
    <t xml:space="preserve">TALES OF MYSTERY &amp; IMAGINATION      </t>
  </si>
  <si>
    <t>0582419433</t>
  </si>
  <si>
    <t xml:space="preserve">TASTE AND OTHER TALES               </t>
  </si>
  <si>
    <t>0582364108</t>
  </si>
  <si>
    <t>058241816X</t>
  </si>
  <si>
    <t>28</t>
  </si>
  <si>
    <t>(学園恋愛もの）Jesica は、Bruceに片思い。Bruceのポルシェにのって毎日通学することを夢見ている。Bruce が高校のDance King に自分がDance Queen になれば、Bruceも自分に恋をすると思って、いろいろな手を使う。　それを知った双子の姉妹のElizabeth は一計を図る</t>
  </si>
  <si>
    <t>（歴史教養物）1757年北アメリカでは、フランス軍・イギリス軍・インデイアンの各部族が激しく戦っていた。イギリス軍のMunro大佐の娘CoraとAliceがスコットランドからアメリカにやってきた。イギリス軍のWebb将軍は、Heyward少佐に娘をHuron族のMaguaを道案内として、父親のいるWillian Henry 要塞に案内するよう命令する。森の中で一行は、Mohican族の最後の住民であるChamgachgookとUncasに出会う。</t>
  </si>
  <si>
    <t xml:space="preserve">GLADIATOR                           </t>
  </si>
  <si>
    <t>0582471192</t>
  </si>
  <si>
    <t>0582419204</t>
  </si>
  <si>
    <t>0582417872</t>
  </si>
  <si>
    <t>0582343690</t>
  </si>
  <si>
    <t>058234428X</t>
  </si>
  <si>
    <t>0582418054</t>
  </si>
  <si>
    <t xml:space="preserve">GONE WITH THE WIND/PART-1           </t>
  </si>
  <si>
    <t>0582418062</t>
  </si>
  <si>
    <t xml:space="preserve">GONE WITH THE WIND/PART-2           </t>
  </si>
  <si>
    <t>0582417651</t>
  </si>
  <si>
    <t>0582434149</t>
  </si>
  <si>
    <t>0582426901</t>
  </si>
  <si>
    <t>0582448964</t>
  </si>
  <si>
    <t xml:space="preserve">LAST OF THE MOHICANS                </t>
  </si>
  <si>
    <t>93.3</t>
  </si>
  <si>
    <t>80</t>
  </si>
  <si>
    <t>99</t>
  </si>
  <si>
    <t>96.7</t>
  </si>
  <si>
    <t>96</t>
  </si>
  <si>
    <t>85.4</t>
  </si>
  <si>
    <t>107</t>
  </si>
  <si>
    <t>79</t>
  </si>
  <si>
    <t>78</t>
  </si>
  <si>
    <t>112</t>
  </si>
  <si>
    <t>70.5</t>
  </si>
  <si>
    <t>98</t>
  </si>
  <si>
    <t>100</t>
  </si>
  <si>
    <t>93.5</t>
  </si>
  <si>
    <t>112.5</t>
  </si>
  <si>
    <t>98.5</t>
  </si>
  <si>
    <t>100.5</t>
  </si>
  <si>
    <t>100.3</t>
  </si>
  <si>
    <t>88</t>
  </si>
  <si>
    <t>96</t>
  </si>
  <si>
    <t>74.5</t>
  </si>
  <si>
    <t>108</t>
  </si>
  <si>
    <t>105</t>
  </si>
  <si>
    <t>73.5</t>
  </si>
  <si>
    <t>97</t>
  </si>
  <si>
    <t>81</t>
  </si>
  <si>
    <t>87</t>
  </si>
  <si>
    <t>122</t>
  </si>
  <si>
    <t>69</t>
  </si>
  <si>
    <t>84</t>
  </si>
  <si>
    <t>65</t>
  </si>
  <si>
    <t>121</t>
  </si>
  <si>
    <t>75</t>
  </si>
  <si>
    <t>62</t>
  </si>
  <si>
    <t>30.5</t>
  </si>
  <si>
    <t>1882年に書かれたマークトゥウェインの名作「王子とこじき」1547年頃のお話。ある国に王子エドワードが生まれ、まったく同じ日に乞食のこトムが生まれた。ある日王子はお城に迷い込んだトムに頼んで、服を交換し、外の世界に飛び出す。しかし瓜二つの二人はすっかり間違われてしまう。「わたしは王子だ」というエドワードをだれも信用せず、トムの父親の虐待をのがれて逃げる。一方トムは「わたしは乞食の子トムだ、王子ではない」と何度言っても信じてもらえず、とうとう王になる日が来てしまう。</t>
  </si>
  <si>
    <t>マリコ</t>
  </si>
  <si>
    <t>Readers 5
Cambridge</t>
  </si>
  <si>
    <t>Frank Brennan</t>
  </si>
  <si>
    <t>93</t>
  </si>
  <si>
    <t>☆☆☆☆+</t>
  </si>
  <si>
    <t>（短編集）ワイン評論家が交通事故で味覚を失う話　インドの女性ジャーナリストがスキャンダルのネタ欲しさに騙されて汚物溜にとびこむ話　騒音に絶えられない元兵士が爆弾テロに走る話　盲目のラジオキャスターが視力を回復する話　鍼灸や気功を学んだ大学講師が破滅する話　の全５編</t>
  </si>
  <si>
    <t>0-521</t>
  </si>
  <si>
    <t>Cassette</t>
  </si>
  <si>
    <t>Side1-1: A Fine Wine 49mins / Side1-2: Arlo's War 48mins
Side2-1: Arlo's Warm Open Doors 49mins / Side2-2: Open Doors, A Gentle Touch 49mins</t>
  </si>
  <si>
    <t>0-521</t>
  </si>
  <si>
    <t>You and Me</t>
  </si>
  <si>
    <t>Readers 5
Cambridge</t>
  </si>
  <si>
    <t>Margaret Johnson</t>
  </si>
  <si>
    <t>31</t>
  </si>
  <si>
    <t>２００２年６月発刊予定</t>
  </si>
  <si>
    <t>Cassette</t>
  </si>
  <si>
    <t>Cassette Tape</t>
  </si>
  <si>
    <t>0-521</t>
  </si>
  <si>
    <t>簡単な紹介( Cambridge readers Level 6 3800 head words)</t>
  </si>
  <si>
    <t>Deadly Harvest</t>
  </si>
  <si>
    <t>Readers 6
Cambridge</t>
  </si>
  <si>
    <t>3800</t>
  </si>
  <si>
    <t>Carolyn Walker</t>
  </si>
  <si>
    <t>94</t>
  </si>
  <si>
    <t>0-521</t>
  </si>
  <si>
    <t>77697X</t>
  </si>
  <si>
    <t>Side1-1: Chapters 1-3 30mins / Side1-2: Chapters 4-6 30mins
Side2-1: Chapters 7-9 27mins / Side2-2: Chapters 10- 12 31mins
Side3-1: Chapters 13-16 37mins / Side3-2: Chapters 17- 19 32mins</t>
  </si>
  <si>
    <t>Frozen Pizza and other stories</t>
  </si>
  <si>
    <t>Readers 6
Cambridge</t>
  </si>
  <si>
    <t>２００２年４月発刊予定</t>
  </si>
  <si>
    <t>Cassette</t>
  </si>
  <si>
    <t>Cassette Tape</t>
  </si>
  <si>
    <t>He Knows Too Much</t>
  </si>
  <si>
    <t>Readers 6
Cambridge</t>
  </si>
  <si>
    <t>Alan Maley</t>
  </si>
  <si>
    <t>0-521</t>
  </si>
  <si>
    <t>Cassette</t>
  </si>
  <si>
    <t>Side1-1: Chapters 1-3 39mins / Side1-2: Chapters 4-6 27mins
Side2-1: Chapters 7-8 29mins / Side2-2: Chapters 9- 11 27mins
Side3-1: Chapters 12-14 42mins / Side3-2: Chapters 15- 17 34mins</t>
  </si>
  <si>
    <t xml:space="preserve">Love for Life, A </t>
  </si>
  <si>
    <t>Readers 6
Cambridge</t>
  </si>
  <si>
    <t>Penny Hancock</t>
  </si>
  <si>
    <t>104</t>
  </si>
  <si>
    <t>0-521</t>
  </si>
  <si>
    <t>Cassette</t>
  </si>
  <si>
    <t>Side1-1: Chapters 1-3 39mins / Side1-2: Chapters 4-6 42mins
Side2-1: Chapters 7-9 37mins / Side2-2: Chapters 10- 12 35mins
Side3-1: Chapters 13-15 34mins / Side3-2: Chapters 16- 18 28mins</t>
  </si>
  <si>
    <t>This Time it's Personal</t>
  </si>
  <si>
    <t>Readers 6
Cambridge</t>
  </si>
  <si>
    <t>Alan Battersby</t>
  </si>
  <si>
    <t>２００２年７月発刊予定</t>
  </si>
  <si>
    <t>Cassette</t>
  </si>
  <si>
    <t>Trumpet Voluntary</t>
  </si>
  <si>
    <t>Jeremy Harmer</t>
  </si>
  <si>
    <t>99</t>
  </si>
  <si>
    <t>0-521</t>
  </si>
  <si>
    <t>Side1-1: Chapters 1-2 26mins / Side1-2: Chapters 3 19mins
Side2-1: Chapters 4-5 43mins / Side2-2: Chapters 6- 7 41mins
Side3-1: Chapters 8-9 40mins / Side3-2: Chapters 10- 11 368mins</t>
  </si>
  <si>
    <t>簡単な紹介( Collections)</t>
  </si>
  <si>
    <t>簡単な紹介( Factfiles 4)</t>
  </si>
  <si>
    <t>Playscripts 1
Oxford</t>
  </si>
  <si>
    <t>Playscripts 2
Oxford</t>
  </si>
  <si>
    <t>Collections
Oxford</t>
  </si>
  <si>
    <t>Factfiles 1
Oxford</t>
  </si>
  <si>
    <t>Tim Vicary</t>
  </si>
  <si>
    <t>Factfiles 2
Oxford</t>
  </si>
  <si>
    <t>Factfiles 3
Oxford</t>
  </si>
  <si>
    <t>Factfiles 4
Oxford</t>
  </si>
  <si>
    <t>☆</t>
  </si>
  <si>
    <t>スピルバーグ監督の映画のリライト版。Amistadは実存するスペインの奴隷船である。チンクたちアフリカ人は奴隷として船に乗せられた。しかし彼らは戦い、船員を殺してしまう。アメリカにつき、裁判が開かれる。かれらは正義のために戦ったのか、それともただの殺人者か。奴隷制度、アメリカの法律、正義と悪。チンクの運命はいかに？(えりこ)</t>
  </si>
  <si>
    <t>Joyce Annette Barnes</t>
  </si>
  <si>
    <t>世界的に有名なバンドであるビートルズの活動についての話。ビートルズは1963年に結成され、たちまち世界中の人たちを虜にした。彼らが当時どんなことを思いながら曲を作ったりツアーをしていたかが描かれていて、ビートルズファンはとても楽しめると思う。（えりこ）</t>
  </si>
  <si>
    <t>Paul Shipton</t>
  </si>
  <si>
    <t>語彙レベル</t>
  </si>
  <si>
    <t>400</t>
  </si>
  <si>
    <t>3800</t>
  </si>
  <si>
    <t>019-</t>
  </si>
  <si>
    <t>4230082</t>
  </si>
  <si>
    <t>Erich Segal</t>
  </si>
  <si>
    <t>（恋愛もの）映画「ある愛の歌」の原作。名門の御曹司でハーバード大の秀才オリバーと、貧しいイタリア移民の娘ジェニファーが恋に落ちる。父は２人の結婚を許さなかった。オリバーは家を捨てて、ジェニファーとの新しい生活を始める、やがて．．．これには続編Oliver's Storytがあります。Graded Readersを卒業したら是非挑戦してみてください。</t>
  </si>
  <si>
    <t xml:space="preserve">Cassette </t>
  </si>
  <si>
    <t>Side 1 42:20 Side 2 35:20</t>
  </si>
  <si>
    <t>4228622</t>
  </si>
  <si>
    <t>Moondial</t>
  </si>
  <si>
    <t>Helen Cresswell</t>
  </si>
  <si>
    <t>4230090</t>
  </si>
  <si>
    <t>On The Edge</t>
  </si>
  <si>
    <t>Gillian Cross</t>
  </si>
  <si>
    <t>4230104</t>
  </si>
  <si>
    <t>Pair of Ghostly Hands, A</t>
  </si>
  <si>
    <t>Diane Mowat</t>
  </si>
  <si>
    <t>現在書評中</t>
  </si>
  <si>
    <t>019-</t>
  </si>
  <si>
    <t>423018X</t>
  </si>
  <si>
    <t>Picture Of Dorian Gray, The</t>
  </si>
  <si>
    <t>Oscar Wilde</t>
  </si>
  <si>
    <t>4230112</t>
  </si>
  <si>
    <t xml:space="preserve">Cassette </t>
  </si>
  <si>
    <t>Side 1 39:12 Side 2 36:44</t>
  </si>
  <si>
    <t>4227405</t>
  </si>
  <si>
    <t>CT</t>
  </si>
  <si>
    <t>Prisoner Of Zenda, The</t>
  </si>
  <si>
    <t>Anthony Hope</t>
  </si>
  <si>
    <t>4230120</t>
  </si>
  <si>
    <t>Side 1-1 24:26 Side 2-2 23:57  
Side 2-1 28:13 Side 2-2 20:27</t>
  </si>
  <si>
    <t>4227782</t>
  </si>
  <si>
    <t xml:space="preserve">Railway Children, The </t>
  </si>
  <si>
    <t>Edith Nesbit</t>
  </si>
  <si>
    <t>4230139</t>
  </si>
  <si>
    <t xml:space="preserve">Cassette </t>
  </si>
  <si>
    <t>Side 1-1 27:02 Side 1-2 34:45  
Side 2-1 17:25 Side 2-2 25:40</t>
  </si>
  <si>
    <t>4227847</t>
  </si>
  <si>
    <t xml:space="preserve">Secret Garden, The </t>
  </si>
  <si>
    <t>Frances Hodgson Burnett</t>
  </si>
  <si>
    <t>4230147</t>
  </si>
  <si>
    <t>Side 1-1 16:05 Side 1-2 20:06   
Side 2-1 38:05 Side 2-2 38:21</t>
  </si>
  <si>
    <t>4227790</t>
  </si>
  <si>
    <t>Skyjack!</t>
  </si>
  <si>
    <t>（サスペンス）百人以上の乗客が乗った旅客機がハイジャックされた。犯人達は、投獄されているテロリスト仲間２名を２時間以内に釈放しろと要求。この国の首相は女性。彼女はどう対処するのだろうか？</t>
  </si>
  <si>
    <t>4230145</t>
  </si>
  <si>
    <t>Tom Cruise</t>
  </si>
  <si>
    <t>合計</t>
  </si>
  <si>
    <t>Kenneth Graham</t>
  </si>
  <si>
    <t>（ファンタジー）カンザスに住んでいたドロシーと愛犬のトトは竜巻により不思議な街に着く。そこには良い魔法使いと悪い魔法使いがいた。ドロシーは、最高の魔法使いオズにカンザスに帰してと頼むが、それなら、悪い魔法使いを殺せと指令をうける。心ならずも、オズは悪い魔法使いを殺、戻って、再び魔法使いオズに会い、その正体を知る。</t>
  </si>
  <si>
    <t>あきお</t>
  </si>
  <si>
    <t>4229580</t>
  </si>
  <si>
    <t>Z Teacher's Handbook</t>
  </si>
  <si>
    <t>4231593</t>
  </si>
  <si>
    <t>簡単な紹介( Bookworms Stage2 700 head words)</t>
  </si>
  <si>
    <t>Agatha Christie, Woman Of Mystery</t>
  </si>
  <si>
    <t>Bookworm 2
Oxford</t>
  </si>
  <si>
    <t>John Escott</t>
  </si>
  <si>
    <t>☆☆☆☆</t>
  </si>
  <si>
    <t>推理小説作家 Agatha Christie の伝記です。あのAgatha Chiritie も１８歳のときに書いた小説は編集者に全く無視されてしまったそうです。ですから自分で好きなことならあきらめることはないのです。Agatha Christieの波乱に満ちた生涯をあなたも読んでみませんか？</t>
  </si>
  <si>
    <t>あきお</t>
  </si>
  <si>
    <t>019-</t>
  </si>
  <si>
    <t>4229637</t>
  </si>
  <si>
    <t>Alice's Adventures in Wonderland</t>
  </si>
  <si>
    <t>Lewis Carroll</t>
  </si>
  <si>
    <t>とても奇想天外なストーリーですが、作者が知人の幼い娘に語って聞かせたお話ですから、登場人物は少女の身の回りにあるものになっているのです。学校で習うようなこともお話におりこまれていますね。</t>
  </si>
  <si>
    <t>4229645</t>
  </si>
  <si>
    <t>Side 1 33:18 Side 2 28:39</t>
  </si>
  <si>
    <t>4227758</t>
  </si>
  <si>
    <t>CT</t>
  </si>
  <si>
    <t>Anne Of Green Gables</t>
  </si>
  <si>
    <t>L.M. Montgomery</t>
  </si>
  <si>
    <t>☆☆☆☆</t>
  </si>
  <si>
    <t>カナダのある島の緑の尖塔のある家に住むCuthbert家の人々は農作業を手伝ってくれる男の子を養子にとることにしました。ところが、孤児院から来たのはあ赤毛の女の子アン。想像力の豊かなアンは、いろいろな事件を起こしますが、周りの人に愛されすくすくと成長し、学年トップで進学します。</t>
  </si>
  <si>
    <t>あきお</t>
  </si>
  <si>
    <t>019-</t>
  </si>
  <si>
    <t>4229653</t>
  </si>
  <si>
    <t>Side 1 27:41 Side 2 29:26</t>
  </si>
  <si>
    <t>019-</t>
  </si>
  <si>
    <t>4227766</t>
  </si>
  <si>
    <t>CT</t>
  </si>
  <si>
    <t>Canterville Ghost, The</t>
  </si>
  <si>
    <t>Oscar Wild</t>
  </si>
  <si>
    <t>4229661</t>
  </si>
  <si>
    <t>4232980</t>
  </si>
  <si>
    <t>CT</t>
  </si>
  <si>
    <t>Children Of The New Forest</t>
  </si>
  <si>
    <t>Captain Marryat</t>
  </si>
  <si>
    <t>Edwardは4人兄妹の長男。父親が国王軍だったために、両親はクロンウェル派に殺され、家も焼かれてしまった。親切な森番にかくまわれ、兄弟で力を合わせて狩りをし、家畜を飼い野菜を作り、自分たちの力で生き抜いてゆく。</t>
  </si>
  <si>
    <t>422967X</t>
  </si>
  <si>
    <t>Dead Man's Island</t>
  </si>
  <si>
    <t>（スリラー）キャロルは父の事故死以来、あれた生活をしていた。母が島にひっそりと暮らすビジネスマンの秘書の仕事を見つけたのをきっかけにしてキャロルはその島に移り住んだ。母を秘書として雇ったロスは大金持ちで、島を買い取ってだれも寄せ付けない生活をしている。鍵のかかった謎の部屋があったり、キャロルがとった写真を取り上げられてしまったりと何か秘密がありそうである。ある日キャロルはこっそりその鍵で閉ざされた部屋に侵入する。</t>
  </si>
  <si>
    <t>019-</t>
  </si>
  <si>
    <t>4229688</t>
  </si>
  <si>
    <t>Side 1 31:10 Side 2 17:20</t>
  </si>
  <si>
    <t>4227383</t>
  </si>
  <si>
    <t>CT</t>
  </si>
  <si>
    <t>Death in The Freezer</t>
  </si>
  <si>
    <t>１６１２年のお話。かつて、人間は魔女の存在を信じ、恐れていた。Jannet Deviceはとても貧しい家庭に生まれた。彼女以外の家族は皆魔女だった。そのことを彼女は訴え、「魔女」から自由になり幸せな人生を送っていたが・・・・。</t>
  </si>
  <si>
    <t>4229572</t>
  </si>
  <si>
    <t>Side 1 32:52 Side 2 29:05</t>
  </si>
  <si>
    <t>422905X</t>
  </si>
  <si>
    <t>CT</t>
  </si>
  <si>
    <t xml:space="preserve">Wizard Of Oz, The </t>
  </si>
  <si>
    <t>L. Frank Baum</t>
  </si>
  <si>
    <t>☆☆☆</t>
  </si>
  <si>
    <t xml:space="preserve">PRIDE AND PREJUDICE                 </t>
  </si>
  <si>
    <t>0582417880</t>
  </si>
  <si>
    <t xml:space="preserve">PRIME SUSPECT                       </t>
  </si>
  <si>
    <t>058246482X</t>
  </si>
  <si>
    <t>0582419360</t>
  </si>
  <si>
    <t>0582364124</t>
  </si>
  <si>
    <t>0582419379</t>
  </si>
  <si>
    <t xml:space="preserve">REBECCA                             </t>
  </si>
  <si>
    <t>0582427207</t>
  </si>
  <si>
    <t>0582419387</t>
  </si>
  <si>
    <t xml:space="preserve">SHERLOCK HOLMES SHORT STORIES       </t>
  </si>
  <si>
    <t>0582416965</t>
  </si>
  <si>
    <t xml:space="preserve">SONS AND LOVERS                     </t>
  </si>
  <si>
    <t>0582430194</t>
  </si>
  <si>
    <t>0582419395</t>
  </si>
  <si>
    <t xml:space="preserve">STORIES OF DETECTION &amp; MYSTERY      </t>
  </si>
  <si>
    <t>058243047X</t>
  </si>
  <si>
    <t xml:space="preserve">STORY OF THE INTERNET               </t>
  </si>
  <si>
    <t>0582453518</t>
  </si>
  <si>
    <t>0582342619</t>
  </si>
  <si>
    <t>0582343798</t>
  </si>
  <si>
    <t>フットボールの試合で、トムは足を骨折した。トムはたまたま大好きな映画女優に出会う。骨折したのは彼にとって良かったのか悪かったのか？</t>
  </si>
  <si>
    <t>若い女性の死体があがった。女性の体内から検出された体液のDNA鑑定からジョージ・マーロウが重要参考人とされた。しかし彼にはアリバイがある。何一つ証拠はない。そして、6人の女性の死体が次々に発見される。女性の体に残る傷、殺害方法などから同一人物の犯行であると考えられた。難航する捜査。果たしてマーロウを逮捕することができるだろうか。主任刑事のジェーン・テニソンの活躍が小気味よい。しかしその活躍の裏には仕事を大切にするあまり家庭を守れない。女としての幸せをつかめないことに一人涙を流す。そして職場では同僚や部下の男性の女の上司には仕えたくないという冷たい目や批判が絶えない。キャリアを目指す女の仕事と家庭を両立させようとするときのジレンマや、哀しさがうまく描かれている。</t>
  </si>
  <si>
    <t>マリコ</t>
  </si>
  <si>
    <t>26</t>
  </si>
  <si>
    <t>☆☆☆+</t>
  </si>
  <si>
    <t>0582430135</t>
  </si>
  <si>
    <t>0582418070</t>
  </si>
  <si>
    <t>0582426898</t>
  </si>
  <si>
    <t>12</t>
  </si>
  <si>
    <t>34</t>
  </si>
  <si>
    <t>Jan Carew</t>
  </si>
  <si>
    <t>13</t>
  </si>
  <si>
    <t>33</t>
  </si>
  <si>
    <t>24</t>
  </si>
  <si>
    <t>（短編集）悲しい話、怖い話、不思議な話が５編収められている。読み終わった後、あなたもきっと後ろに何かの気配を感じてつい振り向いてしまうでしょう。（マリコ）</t>
  </si>
  <si>
    <t>☆☆☆</t>
  </si>
  <si>
    <t>南アフリカ共和国の、アパルトヘイト政策に抵抗し21年間も牢獄で過ごした政治家。正義感が強く人々に信頼されたマンデラ。牢獄 時代のひどい生活にも耐え、信念を貫き通すマンデラの生き方は感動的。本当に強い人だ。 (マリコ)</t>
  </si>
  <si>
    <t>Mark Twain</t>
  </si>
  <si>
    <t>17</t>
  </si>
  <si>
    <t>Anita Loos</t>
  </si>
  <si>
    <t>24.5</t>
  </si>
  <si>
    <t>ロレライは金髪の美女。たくさんの男友達はみなジェントルマンでお金持ち。ロレライの日記形式で進む物語。</t>
  </si>
  <si>
    <t>Nathaniel Hawthorne</t>
  </si>
  <si>
    <t>13</t>
  </si>
  <si>
    <t>24</t>
  </si>
  <si>
    <t>0582342457</t>
  </si>
  <si>
    <t>0582427533</t>
  </si>
  <si>
    <t xml:space="preserve">WANTED: ANNA MARKER                 </t>
  </si>
  <si>
    <t>0582453615</t>
  </si>
  <si>
    <t>0582401623</t>
  </si>
  <si>
    <t xml:space="preserve">APRIL IN MOSCOW                   </t>
  </si>
  <si>
    <t xml:space="preserve">WASHINGTON SQUARE                   </t>
  </si>
  <si>
    <t>0582429919</t>
  </si>
  <si>
    <t>0582416779</t>
  </si>
  <si>
    <t>0582416795</t>
  </si>
  <si>
    <t>0582434831</t>
  </si>
  <si>
    <t>0582418151</t>
  </si>
  <si>
    <t xml:space="preserve">WHITE FANG                          </t>
  </si>
  <si>
    <t>0582342732</t>
  </si>
  <si>
    <t>Frank Stockton and others</t>
  </si>
  <si>
    <t>45</t>
  </si>
  <si>
    <t>ローマ時代の「虎か？美女か？」のお話はじめ３編のサスペンス短編集。サスペンスはミステリーとどう違うのでしょう？この本を読むと、なるほどこういうのがサスペンスなのね、とわかりますよ。</t>
  </si>
  <si>
    <t>まりあ</t>
  </si>
  <si>
    <t>Edger Allan Poe</t>
  </si>
  <si>
    <t>42</t>
  </si>
  <si>
    <t>有名なポーの黒猫はじめ４編の短編集。子供の時に日本語で読んで、怖くてゾーっとしたお話。英語で読んでもやっぱり怖いですよ。怖いお話大好き人間向き。</t>
  </si>
  <si>
    <t>0582430496</t>
  </si>
  <si>
    <t xml:space="preserve">WHITE HERON &amp; OTHER AM SHORT STRY   </t>
  </si>
  <si>
    <t>0582342813</t>
  </si>
  <si>
    <t>058242660X</t>
  </si>
  <si>
    <t xml:space="preserve">WIND IN THE WILLOWS                 </t>
  </si>
  <si>
    <t>0582416353</t>
  </si>
  <si>
    <t>0582420504</t>
  </si>
  <si>
    <t>0582342716</t>
  </si>
  <si>
    <t>0582401658</t>
  </si>
  <si>
    <t xml:space="preserve">AMISTAD                             </t>
  </si>
  <si>
    <t>0582342996</t>
  </si>
  <si>
    <t xml:space="preserve">BILLY BUDD, SAILOR                  </t>
  </si>
  <si>
    <t>0582344301</t>
  </si>
  <si>
    <t>0582401666</t>
  </si>
  <si>
    <t>0582429935</t>
  </si>
  <si>
    <t>0582401674</t>
  </si>
  <si>
    <t>23</t>
  </si>
  <si>
    <t>(学園恋愛もの）Elizabeth は 恋人のTodd に首ったけ。でも、Todd は他の女の子に夢中になってLizとは別れたいという。プライドの高いLizはそれを受け入れ、見せつけに好きでもないのに別の男の子とデートする。デートの初日に、唇を奪われてしまう。まあ、１回のキスならいいっかと思うが。。。　会話が多く現代口語を学べます。</t>
  </si>
  <si>
    <t>☆☆☆☆☆</t>
  </si>
  <si>
    <t>22</t>
  </si>
  <si>
    <t xml:space="preserve">Paul Stewart </t>
  </si>
  <si>
    <t xml:space="preserve">Alison Prince </t>
  </si>
  <si>
    <t>28</t>
  </si>
  <si>
    <t>Rod Smith</t>
  </si>
  <si>
    <t>25</t>
  </si>
  <si>
    <t>26</t>
  </si>
  <si>
    <t>Leslie Dunkling</t>
  </si>
  <si>
    <t>☆☆☆☆</t>
  </si>
  <si>
    <t>20</t>
  </si>
  <si>
    <t>道が造り直される。私たちの家や学校が壊され移転させられる。仲良しのご近所や友達と離ればなれになるのは嫌だ！教師のサリーは市の建設部のウッドと対決</t>
  </si>
  <si>
    <t>☆☆☆</t>
  </si>
  <si>
    <t>☆☆☆☆</t>
  </si>
  <si>
    <t>12</t>
  </si>
  <si>
    <t>33</t>
  </si>
  <si>
    <t>25</t>
  </si>
  <si>
    <t>☆☆</t>
  </si>
  <si>
    <t>31</t>
  </si>
  <si>
    <t>23</t>
  </si>
  <si>
    <t>28</t>
  </si>
  <si>
    <t>☆☆☆☆☆</t>
  </si>
  <si>
    <t>E. Nesbit</t>
  </si>
  <si>
    <t>19</t>
  </si>
  <si>
    <t>ロベルタ、ピーター、フィリスはロンドンで幸せな毎日を送っていた。ある日父親が突然いなくなってしまった。母親と３人の子供達はいなかへ引っ越し貧しい生活を送ることになる。子供たちの唯一の楽しみは近くを通る汽車を毎日見に行くことである。そこでたくさんの人と友達になりさまざまな事件が起きる。</t>
  </si>
  <si>
    <t>Robert L. Stevenson</t>
  </si>
  <si>
    <t>30.5</t>
  </si>
  <si>
    <t>Edward は、King Geoge V の息子。皇太子である。しかし子供の時から親の愛情には恵まれなかった。Furnes夫妻の紹介でWallis Simpson夫人と出会い、Edward　しだいに恋に落ちていく。イギリス国王となったEdwordはWallisと結婚しようとするが、家族・教会・首相の猛反対を受ける。</t>
  </si>
  <si>
    <t>あきお</t>
  </si>
  <si>
    <t>019-</t>
  </si>
  <si>
    <t>4229785</t>
  </si>
  <si>
    <t>Matty Doolin</t>
  </si>
  <si>
    <t>（動物もの）マッティーは15歳。動物が好きで学校を卒業したら、農場で働きたいと考えている。しかし、両親は彼が家を離れることに反対で、父と同じ船作りの仕事に着くようにと叱りつける。両親は手のかかる飼い犬のネルソンを捨てろと言い、友達とキャンプにも行ってはいけないと言う。しかし、口べたなマッティーはうまく自分の気持ちを表現したり両親を説得したりすることができない。ある日ネルソンが事故で死んでしまい、マッティーは家に閉じこもる日が続いた。心配した両親は農場に友達とキャンプに行くことを許してくれる。動物たちと生き生きと過ごす毎日が始まったが・・・</t>
  </si>
  <si>
    <t>4229793</t>
  </si>
  <si>
    <t>Murders in the Rue Morgue</t>
  </si>
  <si>
    <t>Edgar Allan Poe</t>
  </si>
  <si>
    <t>4229920</t>
  </si>
  <si>
    <t xml:space="preserve">Mystery Of Allegra, The </t>
  </si>
  <si>
    <t>Peter Foreman</t>
  </si>
  <si>
    <t>アドリアンが両親と旅行中にあるホテルに泊まった。そのホテルには５歳になるアレグラと言う女の子がいる。夜中にアドリアンの部屋にアレグラという名前の幽霊が来て「死ぬ前にママのところに連れてって。」と言う。まもなくそのホテルのアレグラは病気で死んでしまう。数年後にアドリアンは３人目のアレグラにあう。いったいアレグラにはどんな秘密が隠されているのか。</t>
  </si>
  <si>
    <t>4229807</t>
  </si>
  <si>
    <t>New Yorkers</t>
  </si>
  <si>
    <t>O. Henry</t>
  </si>
  <si>
    <t>☆☆☆</t>
  </si>
  <si>
    <t>（短編集）貧しい夫婦のクリスマスプレゼント／ホームレスSoapyの無銭飲食／持てないウエイトレスがキスされる話／空中ブランコをしていた女性が求婚される話の４編からなる。有名な古典ですが、時代が違うことを感じさせます。</t>
  </si>
  <si>
    <t>あきお</t>
  </si>
  <si>
    <t>019-</t>
  </si>
  <si>
    <t>4229815</t>
  </si>
  <si>
    <t>Side 1 23:24 Side 2 29:40</t>
  </si>
  <si>
    <t>4227898</t>
  </si>
  <si>
    <t>CT</t>
  </si>
  <si>
    <t xml:space="preserve">Piano, The </t>
  </si>
  <si>
    <t>Rosemary Border</t>
  </si>
  <si>
    <t>☆☆☆☆</t>
  </si>
  <si>
    <r>
      <t>（人間ドラマ）理恵ちゃんお薦め</t>
    </r>
    <r>
      <rPr>
        <sz val="9"/>
        <rFont val="ＭＳ Ｐゴシック"/>
        <family val="3"/>
      </rPr>
      <t>：倉庫の掃除をしていたとき、男の子はねむっていたピアノをみつけだしました。そして弾いてみました。それは昔小学校のとき習った曲でした。男の子はピアノを知りませんでしたが、音楽が男の子を選んだのです。</t>
    </r>
  </si>
  <si>
    <t>4229823</t>
  </si>
  <si>
    <t>Side 1 30:33 Side 2 28:37</t>
  </si>
  <si>
    <t>422886X</t>
  </si>
  <si>
    <t>ReturnTo Earth</t>
  </si>
  <si>
    <t>ヘンリーは新聞の戦記を読んで兵隊に憧れる。冒険心とヒーローになりたいという気持ちから、母の反対を押し切って入隊したが、戦場は悲惨なものであることを知り、怯え悩みつつやがて勇敢な兵士に育つ。南北戦争を舞台に少年兵の心の内面を描くアメリカ文学の名著。映画邦題「勇者の赤いバッヂ」白黒</t>
  </si>
  <si>
    <t>☆☆☆</t>
  </si>
  <si>
    <t>分別のある姉Elinorと多感な妹Marianneという、Dashwood姉妹k当時の階級意識に立っての結婚相手探しの物語です。小説邦題「分別と多感」映画邦題「ある晴れた日に」DVDあり。小説よりも映画の評判の方が高いようです。</t>
  </si>
  <si>
    <t>44</t>
  </si>
  <si>
    <t>☆☆☆☆</t>
  </si>
  <si>
    <t>The Young King:若い王は夢の中で洋服作りや真珠取り、宝石工の悲惨な労苦を知り、粗末なコートとバラの冠で即位式に臨む。民衆は笑い役人は怒るが、神の光がさして王は輝き、人は跪く。他に幸福の王子、わがままな大男など６篇</t>
  </si>
  <si>
    <t>まりあ</t>
  </si>
  <si>
    <t>（ファンタジー）アリスのお姉さんは、絵も会話もないつまらなそうな本を読んでいてアリスの相手をしてくれない。アリスはうとうとし、不思議な夢を見ます。なんだかわからないけど妙におかしい不思議の国のアリスのお話です。</t>
  </si>
  <si>
    <t>あきお</t>
  </si>
  <si>
    <t xml:space="preserve">DR STRANGELOVE                      </t>
  </si>
  <si>
    <t>0582402360</t>
  </si>
  <si>
    <t>0582419212</t>
  </si>
  <si>
    <t>0582417945</t>
  </si>
  <si>
    <t xml:space="preserve">EMMA                                </t>
  </si>
  <si>
    <t>0582430097</t>
  </si>
  <si>
    <t>058227849X</t>
  </si>
  <si>
    <t xml:space="preserve">EVENING CLASS                       </t>
  </si>
  <si>
    <t>0582438403</t>
  </si>
  <si>
    <t xml:space="preserve">FALLING LEAVES                      </t>
  </si>
  <si>
    <t>058243842X</t>
  </si>
  <si>
    <t>0582417643</t>
  </si>
  <si>
    <t xml:space="preserve">FAR FROM MADDING CROWD              </t>
  </si>
  <si>
    <t>0582430119</t>
  </si>
  <si>
    <t xml:space="preserve">FAREWELL, MY LOVELY                 </t>
  </si>
  <si>
    <t>0582473799</t>
  </si>
  <si>
    <t>0582419816</t>
  </si>
  <si>
    <t>0582471176</t>
  </si>
  <si>
    <t>まりあ</t>
  </si>
  <si>
    <t>タイタニック号やその沈没事故に関するデータや、タイタニックに纏わるミステリアスなエピソード、映画の撮影秘話など、映画タイタニックをより一層楽しめるお話しが満載</t>
  </si>
  <si>
    <t>22</t>
  </si>
  <si>
    <t>0582417732</t>
  </si>
  <si>
    <t>44</t>
  </si>
  <si>
    <t>31.5</t>
  </si>
  <si>
    <t>27.5</t>
  </si>
  <si>
    <t>超有名なバスケットボール選手、マイケルジョーダンの半生記。彼は、中学時代には、１ｍ７５ｃｍの身長しかなく、高校時代には、ＡチームからＢチームに下ろされてしまいました。しかし、ある夏、突然１ｍ９１cmに身長が伸び、それからジョーダンの快進撃が始まります。</t>
  </si>
  <si>
    <t>ある黒く美しい馬の一生を描いた物語。この物語の当時は、馬の虐待も多かったのですが、この物語がかかれてから馬の虐待が大幅に減ったと言われています。</t>
  </si>
  <si>
    <t>Side 1(23mins) Dead Man's River/The Last Photo
Side 2(23mins) Simon and the Spy/Who wants to be a Star?</t>
  </si>
  <si>
    <t>63</t>
  </si>
  <si>
    <t>100</t>
  </si>
  <si>
    <t>113.5</t>
  </si>
  <si>
    <t>109</t>
  </si>
  <si>
    <t>61</t>
  </si>
  <si>
    <t>107.7</t>
  </si>
  <si>
    <t>68</t>
  </si>
  <si>
    <t>60.5</t>
  </si>
  <si>
    <t>81</t>
  </si>
  <si>
    <t>128</t>
  </si>
  <si>
    <t>92</t>
  </si>
  <si>
    <t>67.5</t>
  </si>
  <si>
    <t>46.5</t>
  </si>
  <si>
    <t>141</t>
  </si>
  <si>
    <t>48</t>
  </si>
  <si>
    <t>72</t>
  </si>
  <si>
    <t>60</t>
  </si>
  <si>
    <t>152</t>
  </si>
  <si>
    <t>104</t>
  </si>
  <si>
    <t>76</t>
  </si>
  <si>
    <t>93</t>
  </si>
  <si>
    <t>79</t>
  </si>
  <si>
    <t>第二次世界大戦をまたいで芸者として活躍し、のちにニューヨークに渡ったある女性の物語。実話を元に書かれている。貧しい漁師の家に生まれたチヨは、１２歳で祇園の置屋に売られていく。そんな自分の不運を嘆きつつ、とあるきっかけで芸者として生きていくことを決意する。海千山千の先輩芸者との確執など様々な困難を克服し、ひとかどの芸者として名を馳せるが、ひとりの人を想う純粋な女心は芸者となり何十年も経たのちにも捨てることはなかった・・・。レベル６だが、文章も割合平易で難しい単語はほとんどなく、レベル５感覚で読める一冊。ある程度人生経験を積んだ人が読むとgraded reader化されたものでも行間に漂う感情を楽しむことができるだろう。</t>
  </si>
  <si>
    <t>Arthur Golden</t>
  </si>
  <si>
    <t>19世紀のイギリスの上流社会にアメリカから来たIsabelは、Warburton卿、実業家Casparの二人の求婚をも断わり、自由な未来を夢見ている。そんな彼女を暖かく見守る従兄のRalpfの提案で莫大な遺産を相続したIsabelはフィレンツェへ。そこで、あまり裕福ではない美術愛好家のOsmondと出会い結婚を決意するが…。映画邦題「ある貴婦人の肖像」はニコール・キッドマン主演</t>
  </si>
  <si>
    <t>28.5</t>
  </si>
  <si>
    <t>☆☆☆☆☆</t>
  </si>
  <si>
    <t>昔エジプトでヘブライの民は、エジプト王の奴隷として建設に駆り出されていた。しかし王はヘブライの民が増えることを恐れ、「生まれた男の子はすべて殺せ」と命じた。１人の母親はわが子を殺すのに忍びなく、籠に入れてナイル河に流す。籠は王宮に流れつき、女王が赤子にモーセと名付け、幼い息子ラメセスと同様わが子として育てた。モーセはラメセスを実の兄と信じて育つ。しかしやがて自らがヘブライの民であることを知り、“約束の地”への脱出を目指す。スピルバーグ監督のアニメ「The Prince of Egypt」のノベライズ</t>
  </si>
  <si>
    <t>まりあ</t>
  </si>
  <si>
    <t>40.5</t>
  </si>
  <si>
    <t>Robert B. Parker</t>
  </si>
  <si>
    <t>☆☆☆-</t>
  </si>
  <si>
    <t>地球上にはエイリアンがいたるところに潜んでいる。そして、地球を乗っ取ろうとしている。それを阻止できるのはケイドだけ。Salemで高校生のダイアナが重要人物３人を殺害した。ダイアナは自らを魔女だという。裁判でダイアナは死刑になりそうである。ケイドは自分の周りに起きた不思議なできごとに何か関係があると感じて、ダイアナを助けにSalemで行われている裁判に乗り込む。おもしろかったがSubject-117の続編ととても期待した割にはやや期待はずれだった。</t>
  </si>
  <si>
    <t>若い女性が二人の子供の家庭教師として雇われた。大きなお屋敷に住むフローラとマイルスと楽しく平穏な日々が過ぎていった。ある日男女の人影がお屋敷に出現する。召使いと前の家庭教師である。二人は恋仲であることがみつかってとうに死んでしまっている。何度もお屋敷に現れては子供達を連れ去ろうとする。二人の子供達はどうなるか。</t>
  </si>
  <si>
    <t>マリコ</t>
  </si>
  <si>
    <t>（動物もの）平和な飼い犬の生活をしていた Buck は、犬さらいにさらわれ、雪橇をひく犬として売られる。過酷な自然条件の中、 Buck は、オオカミだった祖先を思いだし、そり犬として生きていく道を学んでいく。、</t>
  </si>
  <si>
    <t>あきお</t>
  </si>
  <si>
    <t>019-</t>
  </si>
  <si>
    <t>4229971</t>
  </si>
  <si>
    <t xml:space="preserve">Cassette </t>
  </si>
  <si>
    <t>American English 
 Side 1-1 29:40 Side 1-2 27:26 
 Side 2-1 33:51 Side 2-2 13:34</t>
  </si>
  <si>
    <t>4227839</t>
  </si>
  <si>
    <t>CT</t>
  </si>
  <si>
    <t xml:space="preserve">Card, The </t>
  </si>
  <si>
    <t>Arnold Bennett</t>
  </si>
  <si>
    <t>（喜劇調人間ドラマ）舞台は1800年代後半。Denryは怠け者の少年だが、とてもめはしが利く。先生の成績簿にちょっと書き加えて良い学校に入学。舞踏会の招待状も上手く手に入れ、商売にも成功、やがては市長ですって？．．ところでThe Card って意味は？「きりふだ！」残念、この本を読んでね　（まりあ）</t>
  </si>
  <si>
    <t>まりあ</t>
  </si>
  <si>
    <t>422998X</t>
  </si>
  <si>
    <t>Chemical Secret</t>
  </si>
  <si>
    <t>Tim Vicary</t>
  </si>
  <si>
    <t>John Duncanは、ヨット好きの生物学者。妻の死後不遇だったJohnは、ペンキ工場の生物主任の職を得る。しかし、まもなく、ペンキ工場が公害物質を垂れ流していることを知る。彼は、上司に浄化装置をつけるよう進言するが、、、</t>
  </si>
  <si>
    <t>あきお</t>
  </si>
  <si>
    <t>019-</t>
  </si>
  <si>
    <t>4229998</t>
  </si>
  <si>
    <t xml:space="preserve">Cassette </t>
  </si>
  <si>
    <t>Side 1-1 27:08 Side 1-2 27:44  
Side 2-1 22:31 Side 2-2 16:00</t>
  </si>
  <si>
    <t>4229068</t>
  </si>
  <si>
    <t xml:space="preserve">Christmas Carol, A </t>
  </si>
  <si>
    <t>Charles Dickens</t>
  </si>
  <si>
    <t>4230007</t>
  </si>
  <si>
    <t>Side 1 25:00 Side 2 22:00</t>
  </si>
  <si>
    <t>4228819</t>
  </si>
  <si>
    <t>Crown Of Violet, The</t>
  </si>
  <si>
    <t>Geottrey Treasa</t>
  </si>
  <si>
    <t>4230015</t>
  </si>
  <si>
    <t>Ethan Frome</t>
  </si>
  <si>
    <t>Edith Wharton</t>
  </si>
  <si>
    <t>4230023</t>
  </si>
  <si>
    <t>Frankenstein</t>
  </si>
  <si>
    <t>Mary Shelley</t>
  </si>
  <si>
    <t>4230031</t>
  </si>
  <si>
    <t>Side1-1: Chapters 1-4 42mins / Side1-2: Chapters 5-8 38mins
Side2-1: Chapters 9-12 44mins / Side2-2: Chapters 13-14 22mins</t>
  </si>
  <si>
    <t xml:space="preserve">Lady in White, The </t>
  </si>
  <si>
    <t>Readers 4
Cambridge</t>
  </si>
  <si>
    <t>Colin Campbell</t>
  </si>
  <si>
    <t>67</t>
  </si>
  <si>
    <t>0-521</t>
  </si>
  <si>
    <t>Cassette</t>
  </si>
  <si>
    <t>Side1-1: Chapters 1-4 43mins / Side1-2: Chapters 5-7 40mins
Side2-1: Chapters 8-10 32mins / Side2-2: Chapters 11- 12 26mins</t>
  </si>
  <si>
    <t>Matter of Chance, A</t>
  </si>
  <si>
    <t>Readers 4
Cambridge</t>
  </si>
  <si>
    <t>David A. Hill</t>
  </si>
  <si>
    <t>58</t>
  </si>
  <si>
    <t>0-521</t>
  </si>
  <si>
    <t>Cassette</t>
  </si>
  <si>
    <t>Side1-1: Chapters 1-5 29mins / Side1-2: Chapters 6-9 30mins
Side2-1: Chapters 10-13 40mins / Side2-2: Chapters 14- 17 32mins</t>
  </si>
  <si>
    <t>Nothing but the Truth</t>
  </si>
  <si>
    <t>George Kershaw</t>
  </si>
  <si>
    <t>62</t>
  </si>
  <si>
    <t>Side1-1: Chapters 1-4 40mins / Side1-2: Chapters 5-9 38mins
Side2-1: Chapters 10-12 33mins / Side2-2: Chapters 13- 15 24mins</t>
  </si>
  <si>
    <t>Staying Together</t>
  </si>
  <si>
    <t>Judith Wilson</t>
  </si>
  <si>
    <t>65</t>
  </si>
  <si>
    <t>0-521</t>
  </si>
  <si>
    <t>Cassette</t>
  </si>
  <si>
    <t>Side1-1: Chapters 1-3 40mins / Side1-2: Chapters 4-8 45mins
Side2-1: Chapters 9-13 46mins / Side2-2: Chapters 14- 17 45mins</t>
  </si>
  <si>
    <t>When Summer Comes</t>
  </si>
  <si>
    <t>Readers 4
Cambridge</t>
  </si>
  <si>
    <t>70</t>
  </si>
  <si>
    <t>0-521</t>
  </si>
  <si>
    <t>Cassette</t>
  </si>
  <si>
    <t>Side1-1: Chapters 1-4 40mins / Side1-2: Chapters 5-8 37mins
Side2-1: Chapters 9-12 35mins / Side2-2: Chapters 13-16 32mins</t>
  </si>
  <si>
    <t>簡単な紹介( Cambridge readers Level 5 2800 head words)</t>
  </si>
  <si>
    <t>All I Want</t>
  </si>
  <si>
    <t>Readers 5
Cambridge</t>
  </si>
  <si>
    <t>2800</t>
  </si>
  <si>
    <t>Margaret Johnson</t>
  </si>
  <si>
    <t>81</t>
  </si>
  <si>
    <t>0-521</t>
  </si>
  <si>
    <t>Side1-1: Chapters 1-3 46mins / Side1-2: Chapters 3-6 45mins
Side2-1: Chapters 7-10 46mins / Side2-2: Chapters 11-14 45mins</t>
  </si>
  <si>
    <t>Death in the Dojo</t>
  </si>
  <si>
    <t>Readers 5
Cambridge</t>
  </si>
  <si>
    <t>Sue Leather</t>
  </si>
  <si>
    <t>Cassette</t>
  </si>
  <si>
    <t>Side1-1: Chapters 1-5 42mins / Side1-2: Chapters 6-9 35mins
Side2-1: Chapters 10-14 36mins / Side2-2: Chapters 15-17 27mins</t>
  </si>
  <si>
    <t>Dolphin Music</t>
  </si>
  <si>
    <t>Readers 5
Cambridge</t>
  </si>
  <si>
    <t>Antoinette Moses</t>
  </si>
  <si>
    <t>80</t>
  </si>
  <si>
    <t>0-521</t>
  </si>
  <si>
    <t>66618X</t>
  </si>
  <si>
    <t>Side1-1: Chapters 1-5 46mins / Side1-2: Chapters 5-10 46mins
Side2-1: Chapters 11-16 50mins / Side2-2: Chapters 17-21 42mins</t>
  </si>
  <si>
    <t>East 43rd Street</t>
  </si>
  <si>
    <t>Alan Battersby</t>
  </si>
  <si>
    <t>81</t>
  </si>
  <si>
    <t>0-521</t>
  </si>
  <si>
    <t>Side1-1: Chapters 1-5 41mins / Side1-2: Chapters 6-8 37mins
Side2-1: Chapters 9-11 38mins / Side2-2: Chapters 12-15 44mins</t>
  </si>
  <si>
    <t>78364X</t>
  </si>
  <si>
    <t>CT</t>
  </si>
  <si>
    <t>In the Shadow of the Mountain</t>
  </si>
  <si>
    <t>Readers 5
Cambridge</t>
  </si>
  <si>
    <t>2800</t>
  </si>
  <si>
    <t>Helen Naylor</t>
  </si>
  <si>
    <t>0-521</t>
  </si>
  <si>
    <t>Cassette</t>
  </si>
  <si>
    <t>Side1-1: Chapters 1-8 46mins / Side1-2: Chapters 9-13 38mins
Side2-1: Chapters 14-17 41mins / Side2-2: Chapters 18-21 35mins</t>
  </si>
  <si>
    <t>Windows of the minds</t>
  </si>
  <si>
    <t xml:space="preserve">若くして政治家となったRobert Chilternが、過去に一度だけ犯した不正。それを知る女性が、ある晩、彼の屋敷にやってくる。その女性は、アルゼンチンの運河建設計画に――Robertは翌日の議会で反対を訴える心積もりでいたのだが――ばく大な金を投資していた。訴えを取りやめなければ、彼の秘密を暴露するという……。1890年代初頭のイギリスの上流階級を描いたオスカー・ワイルドの戯曲をリトールドしたもの。（ワタナベ）
</t>
  </si>
  <si>
    <t>千年紀ミレニアムにまつわるデータやエピソード満載の雑誌風読み物。世界で最初にミレニアムを祝うために1995年に日付変更線の位置を変えたKiribati諸島の話やミレニアムを祝う各国の様子、テレビに突然3000年から来た女性が現れ、3000年時の世界の様子を語る物語などを含む。（マリコ）</t>
  </si>
  <si>
    <t>著者が10才の時に良い季候を求めて一家でギリシャに移り住んだときの実話。ゲリーは母・姉・２人の兄の５人家族の末っ子である。ゲリーは植物や動物が大好き。小さな虫や、鳥、へびなど何でも持ち帰っては家の中で騒動を起こす。この物語でおもしろいのは一番上の兄ラリーである。彼の一言一言に家族は振り回される。異国の地に移り住んだイギリス人一家のおもしろおかしな物語。（えりこ）</t>
  </si>
  <si>
    <t>バーロックはロンドンで小さな本屋をやっている。また無政府主義者でロシアの情報部員としても活動している。ロシア政府は彼にビルを爆破するように命ずる。バーロックは自分では手を下したくない。平凡な生活と情報部員としての任務のどちらを選ぶのだろうか。Conradhaは小説の中で人の心の悪の部分をよく扱っている。普通の人は予想もしないようなことを登場人物たちはやってしまう。ポーランド人である著者のロシアへの嫌悪がこめられた作品でもある。(マリコ)</t>
  </si>
  <si>
    <t>Joyce Hannam</t>
  </si>
  <si>
    <t>（社会派）プラハ大学の学生だったJosefとLenkaは、ソ連軍による逮捕を逃れるため、1957年のクリスマスの夜、 闇に紛れて亡命をはかる。1995年、Josefは、息子夫婦とともにプラハに里帰りするが・・ （プラハの春は1968年の出来事なので、直接関係ありません）</t>
  </si>
  <si>
    <t>あきお</t>
  </si>
  <si>
    <t>019-</t>
  </si>
  <si>
    <t>4229386</t>
  </si>
  <si>
    <t>Coldest Place On Earth,The</t>
  </si>
  <si>
    <t>Tim Vicary</t>
  </si>
  <si>
    <t>☆☆☆☆☆</t>
  </si>
  <si>
    <t>（実話）アムンゼンの率いるノルウエー隊とスコットに率いるイギリス隊は共に南極を目指す。なぜ、ノルウエー隊は成功し、イギリス隊は失敗したのか、その理由はこの本を読めば良くわかる。周到な準備こそ成功の鍵。</t>
  </si>
  <si>
    <t>4229394</t>
  </si>
  <si>
    <t>Side 1 29:56 Side 2 28:38</t>
  </si>
  <si>
    <t>4229041</t>
  </si>
  <si>
    <t>CT</t>
  </si>
  <si>
    <t xml:space="preserve">Elephant Man, The </t>
  </si>
  <si>
    <t>(話）髪のない異様に大きな頭、象のように太い足、Ｍｅｒｒｉｃｋはあまりの醜さのため見せ物小屋に売られていたが、医師Ｔｒｅｖｅｓ博士によって病院で暮らせるようになり、大勢の著名人が彼に会いに来るようになる。これは実話ですから彼の気持ちになって読みましょう。Ｍｅｒｒｉｃｋの頭蓋骨はマイケルジャクソンが持っているんですよ。</t>
  </si>
  <si>
    <t>4229408</t>
  </si>
  <si>
    <t>Side 1 27:15 Side 2 22:30</t>
  </si>
  <si>
    <t>019-</t>
  </si>
  <si>
    <t>4226964</t>
  </si>
  <si>
    <t>CT</t>
  </si>
  <si>
    <t>Goodbye Mr Hollywood</t>
  </si>
  <si>
    <t>（サスペンス）トラベルライターのNickがカフェでコーヒーを飲んでいると、若く美しい女性に話しかけられるが、彼女は突然”Goodbye, Mr Hollywood.”とNickの唇にキスをして出て行く。なぜ？いったい彼女は何者？</t>
  </si>
  <si>
    <t>019-</t>
  </si>
  <si>
    <t>4229424</t>
  </si>
  <si>
    <t>Side 1 32:05 Side 2 25:00</t>
  </si>
  <si>
    <t>4228592</t>
  </si>
  <si>
    <t>Little Princess, A</t>
  </si>
  <si>
    <t>Frances Hodgson Burnett</t>
  </si>
  <si>
    <t>（人間ドラマ）子供の時に一度は読んだことがあるでしょう、小公女セーラ物語。毎週日曜日のテレビ名作アニメ劇場は見ていましたか？思い出を呼び起こしながら今度は英語で！</t>
  </si>
  <si>
    <t>4229440</t>
  </si>
  <si>
    <t>CANTERVILLE GHOST &amp; OTHER STORIES, The</t>
  </si>
  <si>
    <t xml:space="preserve">CLIENT, The        </t>
  </si>
  <si>
    <t xml:space="preserve">DANGER, The        </t>
  </si>
  <si>
    <t xml:space="preserve">DAY OF JACKAL, The             </t>
  </si>
  <si>
    <t>John Escott</t>
  </si>
  <si>
    <t>15世紀のポルトガル。未知の島を発見するために海にのりだしたアルフォンソ が未知の島Terra　Papagalis（現ブラジル）に２年間暮らした時の話。</t>
  </si>
  <si>
    <t xml:space="preserve">（ミステリー）ピーターとスーザンは今年も１３年前に二人が出会った思い出の町に来ていた。ところが、今年はピーターになりすました別の男がその町に来ているらしい。その男はだれ！？男の目的は！？ピーターとスーザンの身に何がおこるのか？？ </t>
  </si>
  <si>
    <t>Jennifer Lopez は、ラテンアメリカ系の女優として、全米No 1の人気女優、歌手です。1970年７月にNew York で生まれた彼女の今までの歴史を紹介。</t>
  </si>
  <si>
    <t xml:space="preserve">CANTERVILLE GHOST &amp; MODEL MILLIO    </t>
  </si>
  <si>
    <t>Richard Branson</t>
  </si>
  <si>
    <t>2002新刊</t>
  </si>
  <si>
    <t>0582417759</t>
  </si>
  <si>
    <t>058243422X</t>
  </si>
  <si>
    <t>058234297X</t>
  </si>
  <si>
    <t xml:space="preserve">BENETTON                            </t>
  </si>
  <si>
    <t>0582418178</t>
  </si>
  <si>
    <t>0582453526</t>
  </si>
  <si>
    <t>21</t>
  </si>
  <si>
    <t>(冒険もの）海賊フリントの残した宝の地図をもとに宝探しに出かけるが、集めた船員達はその大半が海賊だった。この宝探しの旅はどうなるのだろうか？</t>
  </si>
  <si>
    <t>0582419247</t>
  </si>
  <si>
    <t xml:space="preserve">BRITISH &amp; AMERICAN SHORT STORIES    </t>
  </si>
  <si>
    <t>0582419263</t>
  </si>
  <si>
    <t>0582465788</t>
  </si>
  <si>
    <t xml:space="preserve">CLASSIC STORIES-LOVE                </t>
  </si>
  <si>
    <t>058246580X</t>
  </si>
  <si>
    <t>0582416957</t>
  </si>
  <si>
    <t xml:space="preserve">DR ZHIVAGO                          </t>
  </si>
  <si>
    <t>0582464749</t>
  </si>
  <si>
    <t>0582418275</t>
  </si>
  <si>
    <t>058240262X</t>
  </si>
  <si>
    <t xml:space="preserve">FOUR WEDDINGS &amp; FUNERAL             </t>
  </si>
  <si>
    <t>058243467X</t>
  </si>
  <si>
    <t>0582417899</t>
  </si>
  <si>
    <t>27</t>
  </si>
  <si>
    <t>☆☆☆☆</t>
  </si>
  <si>
    <t>14</t>
  </si>
  <si>
    <t>0582419271</t>
  </si>
  <si>
    <t>0582419298</t>
  </si>
  <si>
    <t>0582417716</t>
  </si>
  <si>
    <t xml:space="preserve">DON'T LOOK NOW                      </t>
  </si>
  <si>
    <t>0582364019</t>
  </si>
  <si>
    <t xml:space="preserve">DRAGONHEART                         </t>
  </si>
  <si>
    <t>0582405637</t>
  </si>
  <si>
    <t>0582427614</t>
  </si>
  <si>
    <t xml:space="preserve">EARTHQUAKE                          </t>
  </si>
  <si>
    <t>0582453836</t>
  </si>
  <si>
    <t>0582461685</t>
  </si>
  <si>
    <t xml:space="preserve">EXTREME SPORTS                      </t>
  </si>
  <si>
    <t>0582461707</t>
  </si>
  <si>
    <t>0582343011</t>
  </si>
  <si>
    <t xml:space="preserve">FALLING FOR YOU                     </t>
  </si>
  <si>
    <t>0582344328</t>
  </si>
  <si>
    <t>0582430593</t>
  </si>
  <si>
    <t xml:space="preserve">FIRST WAVE-BOOK OF SHADOWS          </t>
  </si>
  <si>
    <t>0582342473</t>
  </si>
  <si>
    <t>0582430550</t>
  </si>
  <si>
    <t xml:space="preserve">FIRST WAVE-SUBJECT 117              </t>
  </si>
  <si>
    <t>0582342872</t>
  </si>
  <si>
    <t>058242125X</t>
  </si>
  <si>
    <t xml:space="preserve">FIVE FAMOUS FAIRY TALES             </t>
  </si>
  <si>
    <t>0582464641</t>
  </si>
  <si>
    <t>8</t>
  </si>
  <si>
    <t>1998年のサッカーのワールドカップの開会式でLa Copa de la Vida を歌ったリッキーマーテインは、プエルトリコで生まれました。彼が世界の人気者になった歴史がかたられています。</t>
  </si>
  <si>
    <t>ダンカンさんは、スコットランドの小島のお城の城主。愛犬とともに島の生活を楽しんでいた。ある日電力会社から５０００ポンドの請求がくる。そこで、彼は島とお城をうりにだしたが・・・</t>
  </si>
  <si>
    <t>0582451906</t>
  </si>
  <si>
    <t xml:space="preserve">FLINTSTONES IN VIVA ROCK VEGAS      </t>
  </si>
  <si>
    <t>0582451922</t>
  </si>
  <si>
    <t>0582417724</t>
  </si>
  <si>
    <t xml:space="preserve">FLOUR BABIES                        </t>
  </si>
  <si>
    <t>0582416620</t>
  </si>
  <si>
    <t>シンジ</t>
  </si>
  <si>
    <t xml:space="preserve">ROBINSON CRUSOE                     </t>
  </si>
  <si>
    <t>0582448336</t>
  </si>
  <si>
    <t>1200</t>
  </si>
  <si>
    <t>George Eliot</t>
  </si>
  <si>
    <t>58</t>
  </si>
  <si>
    <t xml:space="preserve">RUN FOR YOUR LIFE                   </t>
  </si>
  <si>
    <t>0582427657</t>
  </si>
  <si>
    <t xml:space="preserve">SIX SKETCHES                        </t>
  </si>
  <si>
    <t>0582343771</t>
  </si>
  <si>
    <t>0582419301</t>
  </si>
  <si>
    <t>058241931X</t>
  </si>
  <si>
    <t xml:space="preserve">JAMAICA INN                         </t>
  </si>
  <si>
    <t>0582419328</t>
  </si>
  <si>
    <t>0582418194</t>
  </si>
  <si>
    <t xml:space="preserve">JUDE THE OBSCURE                    </t>
  </si>
  <si>
    <t>0582430178</t>
  </si>
  <si>
    <t>0582364736</t>
  </si>
  <si>
    <t>0582453534</t>
  </si>
  <si>
    <t>0582453976</t>
  </si>
  <si>
    <t>0582419344</t>
  </si>
  <si>
    <t>Julia Roberts</t>
  </si>
  <si>
    <t>Nancy Taylor</t>
  </si>
  <si>
    <t>0582504961</t>
  </si>
  <si>
    <t>0582770890</t>
  </si>
  <si>
    <t>0582504988</t>
  </si>
  <si>
    <t>0582417740</t>
  </si>
  <si>
    <t>0582430828</t>
  </si>
  <si>
    <t>0582469147</t>
  </si>
  <si>
    <t>0582430607</t>
  </si>
  <si>
    <t xml:space="preserve">BLOOD TIES                          </t>
  </si>
  <si>
    <t>058234235X</t>
  </si>
  <si>
    <t>0582417864</t>
  </si>
  <si>
    <t>0582401712</t>
  </si>
  <si>
    <t>0582416809</t>
  </si>
  <si>
    <t xml:space="preserve">BRAVEHEART                          </t>
  </si>
  <si>
    <t>0582430801</t>
  </si>
  <si>
    <t>0582381010</t>
  </si>
  <si>
    <t>0582435668</t>
  </si>
  <si>
    <t>0582436109</t>
  </si>
  <si>
    <t>0582421144</t>
  </si>
  <si>
    <t>0582448255</t>
  </si>
  <si>
    <t>0582416817</t>
  </si>
  <si>
    <t>0582401763</t>
  </si>
  <si>
    <t>0582427487</t>
  </si>
  <si>
    <t xml:space="preserve">CHANCE OF A LIFETIME                </t>
  </si>
  <si>
    <t>0582453933</t>
  </si>
  <si>
    <t>0582419808</t>
  </si>
  <si>
    <t xml:space="preserve">CHRYSALIDS                          </t>
  </si>
  <si>
    <t>0582465834</t>
  </si>
  <si>
    <t>0582465818</t>
  </si>
  <si>
    <t xml:space="preserve">CLASSIC STORIES MYSTERY &amp; ADVENTR   </t>
  </si>
  <si>
    <t>0582427479</t>
  </si>
  <si>
    <t>0582453917</t>
  </si>
  <si>
    <t>0582427010</t>
  </si>
  <si>
    <t>0582448433</t>
  </si>
  <si>
    <t>0582416876</t>
  </si>
  <si>
    <t xml:space="preserve">CRANFORD                            </t>
  </si>
  <si>
    <t>O.Henry</t>
  </si>
  <si>
    <t>12</t>
  </si>
  <si>
    <t>33</t>
  </si>
  <si>
    <t>14</t>
  </si>
  <si>
    <t>有名な短編５編を収録。1900年代初冬の時代を反映して、テーマはお金と愛。結末はどれも予想外。感動的なものあり、ちょっと笑ってしまうものありで十分楽しめる。</t>
  </si>
  <si>
    <t>マリコ</t>
  </si>
  <si>
    <t>0582363675</t>
  </si>
  <si>
    <t xml:space="preserve">BLACKMAIL                       </t>
  </si>
  <si>
    <t>0582430623</t>
  </si>
  <si>
    <t>AP</t>
  </si>
  <si>
    <t>0582416558</t>
  </si>
  <si>
    <t xml:space="preserve">BLACKMAIL (CASS)                </t>
  </si>
  <si>
    <t>CT</t>
  </si>
  <si>
    <t>0582430577</t>
  </si>
  <si>
    <t xml:space="preserve">LOVE ON THE ICE                 </t>
  </si>
  <si>
    <t>058234252X</t>
  </si>
  <si>
    <t>82</t>
  </si>
  <si>
    <t>政府の命令でJohn Millerとその部下たちがPrivate Ryanを戦火の中、探し出しださなければならない。彼らはこの任務を成功し、無事にRyanを連れてこれるだろうか？</t>
  </si>
  <si>
    <t>Troy Phelanはアメリカの億万長者で、元妻と子供たちがたくさんいる。当然、平等に遺産を分けるものだと思っていたが、遺言には20年も合っていない娘にすべての遺産をのこすと書かれていた。ジョン・グリシャムの新境地に達した作品だ。</t>
  </si>
  <si>
    <t>Stephen King</t>
  </si>
  <si>
    <t>65</t>
  </si>
  <si>
    <t>CD</t>
  </si>
  <si>
    <t>Anne Collins</t>
  </si>
  <si>
    <t>Anne Collins and al.</t>
  </si>
  <si>
    <t>Joannna Strange and al.</t>
  </si>
  <si>
    <t>Jay Ward</t>
  </si>
  <si>
    <t>Lewis Carroll</t>
  </si>
  <si>
    <t>Dick King-Smith</t>
  </si>
  <si>
    <t>Margaret Marshall</t>
  </si>
  <si>
    <t>Anna Sewell</t>
  </si>
  <si>
    <t>Mary Norton</t>
  </si>
  <si>
    <t>Jack London</t>
  </si>
  <si>
    <t>Oscar Wilde</t>
  </si>
  <si>
    <t>Daphne du Maurier</t>
  </si>
  <si>
    <r>
      <t>映画の</t>
    </r>
    <r>
      <rPr>
        <sz val="8"/>
        <rFont val="Arial"/>
        <family val="2"/>
      </rPr>
      <t>retold</t>
    </r>
    <r>
      <rPr>
        <sz val="8"/>
        <rFont val="ＭＳ ゴシック"/>
        <family val="3"/>
      </rPr>
      <t>版</t>
    </r>
  </si>
  <si>
    <t>Elizabeth Laird</t>
  </si>
  <si>
    <t xml:space="preserve">David Belbin </t>
  </si>
  <si>
    <r>
      <t xml:space="preserve">Grimm Andersen </t>
    </r>
    <r>
      <rPr>
        <sz val="9"/>
        <rFont val="ＭＳ ゴシック"/>
        <family val="3"/>
      </rPr>
      <t>他</t>
    </r>
    <r>
      <rPr>
        <sz val="9"/>
        <rFont val="Arial"/>
        <family val="2"/>
      </rPr>
      <t xml:space="preserve"> </t>
    </r>
  </si>
  <si>
    <t>D.H. Lawrence</t>
  </si>
  <si>
    <t xml:space="preserve">Jonathan Swift </t>
  </si>
  <si>
    <t>Johanna Spyri</t>
  </si>
  <si>
    <r>
      <t>テレビ番組の</t>
    </r>
    <r>
      <rPr>
        <sz val="8"/>
        <rFont val="Arial"/>
        <family val="2"/>
      </rPr>
      <t>novelization</t>
    </r>
    <r>
      <rPr>
        <sz val="8"/>
        <rFont val="ＭＳ ゴシック"/>
        <family val="3"/>
      </rPr>
      <t>版</t>
    </r>
  </si>
  <si>
    <t>Peter Bencley</t>
  </si>
  <si>
    <r>
      <t>映画</t>
    </r>
    <r>
      <rPr>
        <sz val="8"/>
        <rFont val="Arial"/>
        <family val="2"/>
      </rPr>
      <t>novelization</t>
    </r>
    <r>
      <rPr>
        <sz val="8"/>
        <rFont val="ＭＳ ゴシック"/>
        <family val="3"/>
      </rPr>
      <t>版</t>
    </r>
  </si>
  <si>
    <t>Rudyard Kipling</t>
  </si>
  <si>
    <t>James Fenimore Cooper</t>
  </si>
  <si>
    <t>American English</t>
  </si>
  <si>
    <t>British English</t>
  </si>
  <si>
    <t>Rowan Atkinson</t>
  </si>
  <si>
    <t xml:space="preserve">Coleen Degman-Veness </t>
  </si>
  <si>
    <t>Cindy Leaney</t>
  </si>
  <si>
    <t>Mark Twain</t>
  </si>
  <si>
    <t>Frace Hodgson Burnett</t>
  </si>
  <si>
    <t>Gavin Scott</t>
  </si>
  <si>
    <r>
      <t>Phil Healey</t>
    </r>
    <r>
      <rPr>
        <sz val="8"/>
        <rFont val="ＭＳ ゴシック"/>
        <family val="3"/>
      </rPr>
      <t>・</t>
    </r>
    <r>
      <rPr>
        <sz val="8"/>
        <rFont val="Arial"/>
        <family val="2"/>
      </rPr>
      <t>Rick Glanvill</t>
    </r>
  </si>
  <si>
    <t xml:space="preserve">Karen Holmes </t>
  </si>
  <si>
    <t>エレンは普通の家庭で幸せに育てられていた。しかし6才の時弟のアルが生まれてからすべてが変わってしまった。両親はアルばかりを可愛がりいつもアルが中心であった。成人してアルは有名な歌手になり大金持ちになったが、エレンは貧しくいつもアルを憎んでいた。</t>
  </si>
  <si>
    <t>4229696</t>
  </si>
  <si>
    <t xml:space="preserve">Death Of Karen Silkwood, The </t>
  </si>
  <si>
    <t>Joyce Hannan</t>
  </si>
  <si>
    <t>実話。カレンは自動車事故で死んだ。友達になにか重要な物を届ける途中で。その死の２年前、カレンは給料のいい放射性物質を扱う工場に再就職した。仕事はおもしろく恋人もでき幸せに暮らしていた。しかし、その工場でアラームがたびたび鳴るようになり、扱っている放射性物質の安全性に不信感をいだくようになる。カレンは新聞記者に頼まれて、何か証拠となるような物を盗み工場の安全性を改善するよう訴える準備を進める。そのころからカレンの周りにいろいろ不審な出来事がおきるようになる。カレンはどうして死んでしまったのか。</t>
  </si>
  <si>
    <t>マリコ</t>
  </si>
  <si>
    <t>422970X</t>
  </si>
  <si>
    <t>Side 1 28:30 Side 2 24:10</t>
  </si>
  <si>
    <t>4228606</t>
  </si>
  <si>
    <t>Dracula</t>
  </si>
  <si>
    <t>Bram Stoker</t>
  </si>
  <si>
    <t>えりこ</t>
  </si>
  <si>
    <t>019-</t>
  </si>
  <si>
    <t>4229718</t>
  </si>
  <si>
    <t>Side 1 38:30 Side 2 36:50</t>
  </si>
  <si>
    <t>4228614</t>
  </si>
  <si>
    <t>CT</t>
  </si>
  <si>
    <t>Ear-rings from Frankfurt</t>
  </si>
  <si>
    <t>Reg Wright</t>
  </si>
  <si>
    <t>☆☆</t>
  </si>
  <si>
    <t>（サスペンス）看護婦をしている姉には、問題児の弟がいる。ある日またしても失業した弟が、姉に借金に来る。その数日後彼女のアパートに警察官が訪ねてきて、”弟さんのことで．．．” おもて表紙のすぐ次の前書きからちゃんと読んでね。お話全部が前書きの　おち　みたいなものだから。</t>
  </si>
  <si>
    <t>まりあ</t>
  </si>
  <si>
    <t>4229726</t>
  </si>
  <si>
    <t>Five Children and It</t>
  </si>
  <si>
    <t>Edith Nesbit</t>
  </si>
  <si>
    <t>（ファンタジー）5人の子供達が採砂場の大きな穴を掘ってみると、そこに何千年も住んでいた砂の妖精が出てきた。ちょっと意地悪な妖精だけど、一日に一つ願い事をかなえてくれるらしい。子供達はきれいになりたい、翼が欲しい、お金持ちになりたいといろいろな願い事をお願いする。しかし、いつもいつもそれが原因で、町の人たちとトラブルが起きてしまう。ある日新聞でお金持ちの奥さんの宝石類が盗まれた。「ああ、こんなステキな宝石をママにプレゼントできたら」とつぶやいたとたん、なんとその盗まれた宝石がママの部屋からでてきた・・・</t>
  </si>
  <si>
    <t>マリコ</t>
  </si>
  <si>
    <t>4229734</t>
  </si>
  <si>
    <t>Grace Darling</t>
  </si>
  <si>
    <t>Tim Vicary</t>
  </si>
  <si>
    <t>☆☆☆☆☆</t>
  </si>
  <si>
    <t>（ＮＦ）1868年、最新式の蒸気船Forfarshire号は、嵐の海で座礁し、難破する。近くの灯台守の娘 Grace Darling は、ベッドに入る前に「窓をみよ」なる神の声を聞く。　手に汗を握るほど面白い！！</t>
  </si>
  <si>
    <t>あきお</t>
  </si>
  <si>
    <t>019-</t>
  </si>
  <si>
    <t>4229742</t>
  </si>
  <si>
    <t>Henry VIII and his Six Wives</t>
  </si>
  <si>
    <t>Janet Hardy-Gould</t>
  </si>
  <si>
    <t>☆☆☆☆☆</t>
  </si>
  <si>
    <r>
      <t>（歴史物）このレベルの Oxford Bookworms Library の書き下ろしはお勧め：</t>
    </r>
    <r>
      <rPr>
        <sz val="9"/>
        <rFont val="ＭＳ Ｐゴシック"/>
        <family val="3"/>
      </rPr>
      <t>６人の妻（最後の妻以外は、離婚、処刑、出産時に死亡、離婚、処刑）をもったヘンリー８世の物語。なぜ、彼は、６人ものQueen を作ったのでしょう？　その事情を、最後の妻が明かします。</t>
    </r>
  </si>
  <si>
    <t>4229750</t>
  </si>
  <si>
    <t>Huckleberry Finn</t>
  </si>
  <si>
    <t>Mark Twain</t>
  </si>
  <si>
    <t>あきお</t>
  </si>
  <si>
    <t>019-</t>
  </si>
  <si>
    <t>4229769</t>
  </si>
  <si>
    <t>Side 1 33:31 Side 2 25:06</t>
  </si>
  <si>
    <t>4227820</t>
  </si>
  <si>
    <t xml:space="preserve">Jungle Book, The </t>
  </si>
  <si>
    <t>Rudyard Kipling</t>
  </si>
  <si>
    <t>☆☆☆</t>
  </si>
  <si>
    <t>南インドのある森に一人残された赤ん坊Mowglisは狼によって育てられる。Mowglisは、森で多くのことを学んだ後、人間の村に帰る。しかし、人々は彼を差別し、彼は再び森に戻る。</t>
  </si>
  <si>
    <t>あきお</t>
  </si>
  <si>
    <t>019-</t>
  </si>
  <si>
    <t>4229777</t>
  </si>
  <si>
    <t xml:space="preserve">Love Of a King, The </t>
  </si>
  <si>
    <t>Peter Dainty</t>
  </si>
  <si>
    <t>☆☆☆☆☆</t>
  </si>
  <si>
    <t xml:space="preserve">PRIMARY COLORS                      </t>
  </si>
  <si>
    <t>0582434734</t>
  </si>
  <si>
    <t>0582416930</t>
  </si>
  <si>
    <t xml:space="preserve">SEVEN                               </t>
  </si>
  <si>
    <t>0582468604</t>
  </si>
  <si>
    <t>0582468582</t>
  </si>
  <si>
    <t xml:space="preserve">SHAKESPEARE-HIS LIFE &amp; PLAYS        </t>
  </si>
  <si>
    <t>0582456282</t>
  </si>
  <si>
    <t>0582418127</t>
  </si>
  <si>
    <t xml:space="preserve">STRANGERS ON A TRAIN                </t>
  </si>
  <si>
    <t>0582434106</t>
  </si>
  <si>
    <t>0582434041</t>
  </si>
  <si>
    <t>0582426871</t>
  </si>
  <si>
    <t xml:space="preserve">THREE ADVENTURES OF S HOLMES        </t>
  </si>
  <si>
    <t>0582426863</t>
  </si>
  <si>
    <t xml:space="preserve">THREE GREAT PLAYS OF SHAKESPEARE    </t>
  </si>
  <si>
    <t>0582453275</t>
  </si>
  <si>
    <t xml:space="preserve">WOMEN IN BUSINESS                   </t>
  </si>
  <si>
    <t>0582453291</t>
  </si>
  <si>
    <t>0582461367</t>
  </si>
  <si>
    <t xml:space="preserve">2001-A SPACE ODYSSEY                </t>
  </si>
  <si>
    <t>0582461383</t>
  </si>
  <si>
    <t>0582419255</t>
  </si>
  <si>
    <t xml:space="preserve">AIRPORT                             </t>
  </si>
  <si>
    <t>1907年に発表されたこの作品はKenneth Grahamの代表作ですべての年代の人々に愛され続けてきた作品である。個性豊かな４匹の動物たちの日常がほのぼのとしたタッチでつづられている。川を愛する思いやりのある思慮深いねずみくん。臆病なもぐらくん。一人静かに暮らしたいBudgerくん。好奇心旺盛で暴走族のがまがえるくん。４匹は大の仲良し。もぐらくんとねずみくんが、輝く夏の日の午後、柳の木々の間を風がささやきながら通りすぎる中、川にボートを浮かべてのんびりすごす場面から始まる。オックスフォードのレベル３にも収められている。ストーリーは同じであるが、そちらは文章そのものが味わい深い。</t>
  </si>
  <si>
    <t>マリコ</t>
  </si>
  <si>
    <t>0582416973</t>
  </si>
  <si>
    <t xml:space="preserve">WEB                                 </t>
  </si>
  <si>
    <t>0582434769</t>
  </si>
  <si>
    <t>0582419441</t>
  </si>
  <si>
    <t>過去と現在をつなぐゲーム、ジュマンジ。アランは友達とゲームをやっていて、そのまま過去の世界に閉じこめられてしまった。２６年後ある子供達が再び続きをやり始めた。やっと戻ってこれたアラン。しかし、このゲームをやっている間は、過去からライオンや、象、ハンターが現在にやってきて大暴れする。早くだれかがゲームを上がらなければならない！！</t>
  </si>
  <si>
    <t>E.Nesbit</t>
  </si>
  <si>
    <t>22.5</t>
  </si>
  <si>
    <t>母親が死に父親が事業に失敗した。６人の子供達はなんとかお金を手に入れるために宝探しをしようと知恵を出し合う。宝を掘り出す、詩を売る、弱い人を助ける等々。どんな逆境にあっても明るい子供達。子供達に宝は見つかるでしょうか。Nesbit の処女作。</t>
  </si>
  <si>
    <t>Foggは世界一周を８０日ですると言って仲間と賭をする。順調に行けばぎりぎり可能な日程ではある。しかし、各地でいろいろなハプニングが起きる。</t>
  </si>
  <si>
    <t>Importance Of Being Ernest, The</t>
  </si>
  <si>
    <t>4228568</t>
  </si>
  <si>
    <t>4228932</t>
  </si>
  <si>
    <t>Much Ado About Nothing</t>
  </si>
  <si>
    <t>4228576</t>
  </si>
  <si>
    <t>4228940</t>
  </si>
  <si>
    <t>Romeo and Juliet</t>
  </si>
  <si>
    <t>4228525</t>
  </si>
  <si>
    <t xml:space="preserve">And All for Love </t>
  </si>
  <si>
    <t>4228169</t>
  </si>
  <si>
    <t>Crime Never Pays</t>
  </si>
  <si>
    <t>422693X</t>
  </si>
  <si>
    <t xml:space="preserve">Eye Of Childhood, The </t>
  </si>
  <si>
    <t>4228134</t>
  </si>
  <si>
    <t>From The CradleToThe Grave</t>
  </si>
  <si>
    <t>4226921</t>
  </si>
  <si>
    <t>Window On The Universe, A</t>
  </si>
  <si>
    <t>Short Stories</t>
  </si>
  <si>
    <t>4226948</t>
  </si>
  <si>
    <t>Animals In Danger</t>
  </si>
  <si>
    <t>4228053</t>
  </si>
  <si>
    <t xml:space="preserve">Diana Cassette </t>
  </si>
  <si>
    <t xml:space="preserve"> Cassette</t>
  </si>
  <si>
    <t>現在発注中</t>
  </si>
  <si>
    <t>4233529</t>
  </si>
  <si>
    <t>CT</t>
  </si>
  <si>
    <t>Diana, Princess Of Wales</t>
  </si>
  <si>
    <t>4228703</t>
  </si>
  <si>
    <t>England</t>
  </si>
  <si>
    <t>4233510</t>
  </si>
  <si>
    <t>Flight</t>
  </si>
  <si>
    <t>4228460</t>
  </si>
  <si>
    <t>Kings &amp; Queens</t>
  </si>
  <si>
    <t>422810X</t>
  </si>
  <si>
    <t>London</t>
  </si>
  <si>
    <t>4228010</t>
  </si>
  <si>
    <t xml:space="preserve"> Cassette</t>
  </si>
  <si>
    <t>4228428</t>
  </si>
  <si>
    <t>New York</t>
  </si>
  <si>
    <t>4228002</t>
  </si>
  <si>
    <t>4228436</t>
  </si>
  <si>
    <t>Scotland</t>
  </si>
  <si>
    <t>Titanic!</t>
  </si>
  <si>
    <t>Tim Vicary</t>
  </si>
  <si>
    <t>☆☆☆+</t>
  </si>
  <si>
    <t>世界で最も大きな豪華船タイタニック号が作られた。人々の注目を集める中、1912年2200人の人々を乗せてイギリスからアメリカへの初航海に出た。途中氷山に衝突する事故にあい沈没し、1500人もの人が死亡した。なぜ、事故は起きたか、なぜそれほど多くの人が犠牲になったか、生存者の証言を元に1985年に始まったタイタニックの捜索でみつかった品物のエピソードをまじえたノンフィクションの読み物。</t>
  </si>
  <si>
    <t>マリコ</t>
  </si>
  <si>
    <t>019-</t>
  </si>
  <si>
    <t>423200X</t>
  </si>
  <si>
    <t>Washington D.C.</t>
  </si>
  <si>
    <t>California</t>
  </si>
  <si>
    <t>4232050</t>
  </si>
  <si>
    <t>Football</t>
  </si>
  <si>
    <t>4228029</t>
  </si>
  <si>
    <t>Forty Years Of Pop</t>
  </si>
  <si>
    <t>4228088</t>
  </si>
  <si>
    <t>4233537</t>
  </si>
  <si>
    <t>CD</t>
  </si>
  <si>
    <t>4226638</t>
  </si>
  <si>
    <t>Ireland</t>
  </si>
  <si>
    <t>4228665</t>
  </si>
  <si>
    <t>Nursing</t>
  </si>
  <si>
    <t>423293X</t>
  </si>
  <si>
    <t>Oxford</t>
  </si>
  <si>
    <t>4228479</t>
  </si>
  <si>
    <t>Pollution</t>
  </si>
  <si>
    <t>0582342503</t>
  </si>
  <si>
    <t xml:space="preserve">SMILE, PLEASE (CASS)            </t>
  </si>
  <si>
    <t>0582363977</t>
  </si>
  <si>
    <t xml:space="preserve">TWO BOYFRIENDS                  </t>
  </si>
  <si>
    <t>0582430666</t>
  </si>
  <si>
    <t>0582416574</t>
  </si>
  <si>
    <t xml:space="preserve">TWO BOYFRIENDS (CASS)           </t>
  </si>
  <si>
    <t>0582430585</t>
  </si>
  <si>
    <t xml:space="preserve">WRONG BOY                       </t>
  </si>
  <si>
    <t>0582342481</t>
  </si>
  <si>
    <t xml:space="preserve">WRONG BOY (CASS)                </t>
  </si>
  <si>
    <t>300</t>
  </si>
  <si>
    <t>600</t>
  </si>
  <si>
    <t>600</t>
  </si>
  <si>
    <t>600</t>
  </si>
  <si>
    <t>1700</t>
  </si>
  <si>
    <t>1700</t>
  </si>
  <si>
    <t>2300</t>
  </si>
  <si>
    <t>3000</t>
  </si>
  <si>
    <t>10</t>
  </si>
  <si>
    <t>8</t>
  </si>
  <si>
    <t>29</t>
  </si>
  <si>
    <t>恋に揺れるティーンエイジャー向けの短編５つを収録</t>
  </si>
  <si>
    <t>写真による会話形式で十代の日常を描いた２編。他日食についての読み物など。</t>
  </si>
  <si>
    <t xml:space="preserve">SWEET VALLEY HIGH-SECRETS           </t>
  </si>
  <si>
    <t>0582364027</t>
  </si>
  <si>
    <t xml:space="preserve">SWEET VALLEY HIGH-STOLEN DIARY      </t>
  </si>
  <si>
    <t>0582426588</t>
  </si>
  <si>
    <t xml:space="preserve">TALES FROM ARABIAN NIGHTS           </t>
  </si>
  <si>
    <t>0582465117</t>
  </si>
  <si>
    <t>0582421128</t>
  </si>
  <si>
    <t xml:space="preserve">TALES FROM HANS ANDERSEN            </t>
  </si>
  <si>
    <t>0582464919</t>
  </si>
  <si>
    <t>200</t>
  </si>
  <si>
    <t>300</t>
  </si>
  <si>
    <t>300</t>
  </si>
  <si>
    <t>300</t>
  </si>
  <si>
    <t>1700</t>
  </si>
  <si>
    <t>3000</t>
  </si>
  <si>
    <t>☆☆☆</t>
  </si>
  <si>
    <t>シンジ</t>
  </si>
  <si>
    <t>0582421136</t>
  </si>
  <si>
    <t>0582464846</t>
  </si>
  <si>
    <t>0582416787</t>
  </si>
  <si>
    <t xml:space="preserve">TREASURE ISLAND                     </t>
  </si>
  <si>
    <t>0582430682</t>
  </si>
  <si>
    <t>0582401585</t>
  </si>
  <si>
    <t>0582469139</t>
  </si>
  <si>
    <t>0582416752</t>
  </si>
  <si>
    <t xml:space="preserve">UNDER THE GREENWOOD TREE            </t>
  </si>
  <si>
    <t>0582429897</t>
  </si>
  <si>
    <t>0582421225</t>
  </si>
  <si>
    <t>18</t>
  </si>
  <si>
    <t>ニッキーは初めてキャリーおばさんを訪ねてニューヨークにやってきた。ところがニッキーはキャリーに会う前に不良少年達にオートバイに乗せられて、ニューヨークの町の中に連れて行かれてしまう。荷物もなく連絡先もわからず、ニッキーは途方にくれてしまう。万引きの仲間にさせられたため警察にも助けを求められない。はたしてニッキーはキャリーおばさんにであえるのか。</t>
  </si>
  <si>
    <t>26.5</t>
  </si>
  <si>
    <t>クレールはミンおばさんのところに遊びに来た。その町には古いお城があって、奇怪な事故がおきるという。人々は幽霊が住んでいると言って、その城に近づきたがらない。ミンおばさんも、クレールがお城の話をするのをとても嫌っている。クレールがお城を見に行った日に高い塔から石が落ちてきてあやうくクレールを直撃するところだった。クレールは興味を持ってその城の秘密を調べ始める。そしてだんだんその謎が明らかになっていく。</t>
  </si>
  <si>
    <t>Jpsephine Feeney</t>
  </si>
  <si>
    <t>35</t>
  </si>
  <si>
    <t>23.5</t>
  </si>
  <si>
    <t>0582464668</t>
  </si>
  <si>
    <t>0582419794</t>
  </si>
  <si>
    <t xml:space="preserve">WALKABOUT                           </t>
  </si>
  <si>
    <t>（冒険ファンタジー）裕福な名家の息子ロビンソンは父の忠告に反して船員となり，さまざまな苦労ののち，無人島に漂着，28年間，最初は1人で，のちには従僕フライデーとともに自給自足の生活を送り，最後には救出されて帰国する。新作のビデオ・ＤＶＤあり</t>
  </si>
  <si>
    <t>Rudyard Kipling</t>
  </si>
  <si>
    <t>Tyroneの名家の令嬢は１６歳で、ダブリンのかなり年上のGlenfallen卿に嫁いだ。屋敷は立派だったが裏庭には行かぬように言われ．．インドで行方不明になったImrayのお話、同じ夢を何度も見る少女のお話、３篇とも幽霊話</t>
  </si>
  <si>
    <t>ナオミ・キャンベル、シンディー・クロフォードその他大勢のスーパーモデルと呼ばれる女性の写真とデータ、生い立ち、収入、恋愛と結婚などに関するデータブック。</t>
  </si>
  <si>
    <t>Alexandre Dumas</t>
  </si>
  <si>
    <t>冒険家ダルタニアンは近衛銃士隊入りを目指し、無双の剣士ポルトス、アラミス、アトスの三銃士と友情の契りを結ぶ。三銃士とダルタニアンは王の失脚を狙う枢機卿らの陰謀に果敢に立ち向かい、王国に平和と秩序をもたらす．．．チャーリーシーン主演の映画三銃士の写真入り。ビデオ・ＤＶＤあり</t>
  </si>
  <si>
    <t>ガイは妻と離婚の話し合いに赴く途中、偶然列車の中で出会ったブルーノという男に妻を殺害する代わりに自分の父親を殺して欲しいと話を持ちかけられる。話を真に受けないガイだったが、数日後妻は殺害されてしまい、ブルーノからは殺人の催促が来るようになる。映画はヒッチコック監督邦題「見知らぬ乗客」にはビデオ・ＤＶＤもありますが、人物設定・ストーリーは本書と少し違っています。</t>
  </si>
  <si>
    <t>0582344344</t>
  </si>
  <si>
    <t>0582417678</t>
  </si>
  <si>
    <t xml:space="preserve">MEN IN BLACK                        </t>
  </si>
  <si>
    <t>0582430704</t>
  </si>
  <si>
    <t>0582373980</t>
  </si>
  <si>
    <t>058241802X</t>
  </si>
  <si>
    <t xml:space="preserve">MONEY TO BURN                       </t>
  </si>
  <si>
    <t>058243484X</t>
  </si>
  <si>
    <t>0582341299</t>
  </si>
  <si>
    <t xml:space="preserve">MR BEAN                             </t>
  </si>
  <si>
    <t>H. Rider Haggard</t>
  </si>
  <si>
    <t>（冒険もの）アフリカの奥地にソロモン王が残したダイアモンドの財宝が隠されているという。Henry Curtis卿は友人のGood大佐、Allan Quatermain、およびZulu族のハンターUmbopaと共に宝探しの旅に出かける。ソロモン王の財宝はTwala王が支配する地域にあったが、Twala王は残酷な王であり、Henry卿は反乱軍に加勢する。</t>
  </si>
  <si>
    <t>0582427452</t>
  </si>
  <si>
    <t>058243565X</t>
  </si>
  <si>
    <t>0582435889</t>
  </si>
  <si>
    <t>0582419409</t>
  </si>
  <si>
    <t>Side1-1: Chapters 1-3 30mins / Side1-2: Chapters 4-6 28mins
Side2-1: Chapters 7-9 31mins / Side2-2: Chapters 10- 11 23mins</t>
  </si>
  <si>
    <t>Two Lives</t>
  </si>
  <si>
    <t>Readers 3
Cambridge</t>
  </si>
  <si>
    <t>Helen Naylor</t>
  </si>
  <si>
    <t>58</t>
  </si>
  <si>
    <t>☆☆☆☆☆</t>
  </si>
  <si>
    <t>（恋愛もの）第２次世界大戦前後のイギリスの地方はまだ非常に貧しかった。1946年、16際の少年Huwと少女Meganは恋をしていた。しかし、アル中の父親をもつHuwは、カナダの親戚のところにいく決意をする。Huwは、カナダから手紙を毎日書いたが、Huwを良く思っていないMeganの父親は手紙がきたことすら知らせなかった。父が死んで遺品を整理していた５０年後、Meganはその事実を知り、Huwに手紙を書く。携帯電話やメイルが無い時代にはこういう悲劇が多くあったのでしょうね。</t>
  </si>
  <si>
    <t>あきお</t>
  </si>
  <si>
    <t>0-521</t>
  </si>
  <si>
    <t>Side1-1: Chapters 1-5 45mins / Side1-2: Chapters 6-10 36mins
Side2-1: Chapters 11-13 31mins / Side2-2: Chapters 14-17 29mins</t>
  </si>
  <si>
    <t>簡単な紹介( Cambridge readers Level 4 1900 head words)</t>
  </si>
  <si>
    <t xml:space="preserve">Amsterdam Connection, The </t>
  </si>
  <si>
    <t>Readers 4
Cambridge</t>
  </si>
  <si>
    <t>1900</t>
  </si>
  <si>
    <t>Sue Leather</t>
  </si>
  <si>
    <t>61</t>
  </si>
  <si>
    <t>0-521</t>
  </si>
  <si>
    <t>Cassette</t>
  </si>
  <si>
    <t>Side1-1: Chapters 1-4 38mins / Side1-2: Chapters 5-8 39mins
Side2-1: Chapters 9-13 33mins / Side2-2: Chapters 14-16 30mins</t>
  </si>
  <si>
    <t>But Was It Murder?</t>
  </si>
  <si>
    <t>Readers 4
Cambridge</t>
  </si>
  <si>
    <t>Jania Barell</t>
  </si>
  <si>
    <t>62</t>
  </si>
  <si>
    <t>0-521</t>
  </si>
  <si>
    <t>Cassette</t>
  </si>
  <si>
    <t>Side1-1: Chapters 1-5 35mins / Side1-2: Chapters 6-10 38mins
Side2-1: Chapters 11-15 33mins / Side2-2: Chapters 16- 18 29mins</t>
  </si>
  <si>
    <t xml:space="preserve">Fruitcake Special and other stories, The </t>
  </si>
  <si>
    <t>Readers 4
Cambridge</t>
  </si>
  <si>
    <t>Frank Brennan</t>
  </si>
  <si>
    <t>31</t>
  </si>
  <si>
    <t>62</t>
  </si>
  <si>
    <t>Cassette</t>
  </si>
  <si>
    <t>Side1-1: The Fruitcake Special 40mins / Side1-2: The Real Aunt Mlly &amp; Brians  46mins
Side2-1: The Book of Thoughts 29mins / Side2-2: Finders Keepers 32mins</t>
  </si>
  <si>
    <t>0-521</t>
  </si>
  <si>
    <t>High Life, Low Life</t>
  </si>
  <si>
    <t>Readers 4
Cambridge</t>
  </si>
  <si>
    <t>Alan Battersby</t>
  </si>
  <si>
    <t>11</t>
  </si>
  <si>
    <t>31</t>
  </si>
  <si>
    <t>70</t>
  </si>
  <si>
    <t>うだるように暑い７月のニューヨーク。私立探偵のMarleyは、目の前で心臓発作を起した知り合いのホームレス女性Annieをなんとか救命。そのニュースを見た見ず知らずの金持ちの未亡人から遺産相続人として迎え入れられるが・・・。意外な展開が待っている。</t>
  </si>
  <si>
    <t>K子</t>
  </si>
  <si>
    <t>0-521</t>
  </si>
  <si>
    <t xml:space="preserve">GRAPES OF WRATH, The  </t>
  </si>
  <si>
    <t>GRASS IS SINGING, The</t>
  </si>
  <si>
    <t xml:space="preserve">GREAT GATSBY, The               </t>
  </si>
  <si>
    <t xml:space="preserve">HOUND OF THE BASKERVILLES, The   </t>
  </si>
  <si>
    <t xml:space="preserve">INVISIBLE MAN, The  </t>
  </si>
  <si>
    <t xml:space="preserve">L.A. CONFIDENTIAL                  </t>
  </si>
  <si>
    <t xml:space="preserve">MONEYMAKER, The          </t>
  </si>
  <si>
    <t>Monkey</t>
  </si>
  <si>
    <t>Wu Ch'eng-en</t>
  </si>
  <si>
    <t xml:space="preserve">PARTNER, The             </t>
  </si>
  <si>
    <t xml:space="preserve">PELICAN BRIEF, The           </t>
  </si>
  <si>
    <t>The Phontom of the Opera</t>
  </si>
  <si>
    <t>058250502X</t>
  </si>
  <si>
    <t>0582505046</t>
  </si>
  <si>
    <t xml:space="preserve">PRISONER OF ZENDA, The            </t>
  </si>
  <si>
    <t xml:space="preserve">RAINMAKER, The       </t>
  </si>
  <si>
    <t>STRANGE CASE OF JEKYLL &amp; HYDE, The</t>
  </si>
  <si>
    <t xml:space="preserve">SURGEON OF CROWTHORNE, The </t>
  </si>
  <si>
    <t xml:space="preserve">TALE OF TWO CITIES, A       </t>
  </si>
  <si>
    <t xml:space="preserve">TALENTED MR RIPLEY, The     </t>
  </si>
  <si>
    <t xml:space="preserve">TIME TO KILL, A               </t>
  </si>
  <si>
    <t xml:space="preserve">TWIST IN THE TALE, A          </t>
  </si>
  <si>
    <t xml:space="preserve">WARDEN, The      </t>
  </si>
  <si>
    <t xml:space="preserve">BEACH, The                </t>
  </si>
  <si>
    <t xml:space="preserve">CHAMBER, The                   </t>
  </si>
  <si>
    <t xml:space="preserve">DOUBLE HELIX, The                    </t>
  </si>
  <si>
    <t xml:space="preserve">EDGE, The               </t>
  </si>
  <si>
    <t>I Know Why the Caged Bird Sings</t>
  </si>
  <si>
    <t>Maya Angelou</t>
  </si>
  <si>
    <t>0582505240</t>
  </si>
  <si>
    <t>0582505267</t>
  </si>
  <si>
    <t>Les Miserables</t>
  </si>
  <si>
    <t xml:space="preserve">LONG GOODBYE, The             </t>
  </si>
  <si>
    <t>0582505089</t>
  </si>
  <si>
    <t>0582505100</t>
  </si>
  <si>
    <t>Man from the South and Other Stories</t>
  </si>
  <si>
    <t>Roald Dahl</t>
  </si>
  <si>
    <t xml:space="preserve">MOONSTONE, The                    </t>
  </si>
  <si>
    <t xml:space="preserve">REMAINS OF THE DAY, The   </t>
  </si>
  <si>
    <t xml:space="preserve">SAVING PRIVATE RYAN              </t>
  </si>
  <si>
    <t xml:space="preserve">RUNAWAY JURY, The         </t>
  </si>
  <si>
    <t>Sir Richard Branson: The Autobiography</t>
  </si>
  <si>
    <t xml:space="preserve">TESTAMENT, The               </t>
  </si>
  <si>
    <t xml:space="preserve">THORN BIRDS, The              </t>
  </si>
  <si>
    <t xml:space="preserve">WOMAN IN WHITE, The        </t>
  </si>
  <si>
    <t>日本販売無し</t>
  </si>
  <si>
    <t>0582461596</t>
  </si>
  <si>
    <t>Rod Smith</t>
  </si>
  <si>
    <t>南米サッカーチームの歴史や有名選手、名試合場面のエピソード満載。サッカーファンには見逃せない一冊。</t>
  </si>
  <si>
    <t>Charles Dickens</t>
  </si>
  <si>
    <t>（怪奇小説）John とLauraは、愛娘Christineをなくし、傷心旅行にベニスにきていた。Johnには、未来の光景をみる能力があると老婆からいわれるが彼は信じない。そして、悲劇がおこる。</t>
  </si>
  <si>
    <t>1700</t>
  </si>
  <si>
    <t>1700</t>
  </si>
  <si>
    <t>1700</t>
  </si>
  <si>
    <t>1700</t>
  </si>
  <si>
    <t>語彙レベル</t>
  </si>
  <si>
    <t>簡単な紹介( Bookworms Starters 250 head words)</t>
  </si>
  <si>
    <t>Conneticut Yankee at King Arthur's Court</t>
  </si>
  <si>
    <t>Bookworm 0
Oxford</t>
  </si>
  <si>
    <t>Mark Twain</t>
  </si>
  <si>
    <t>☆☆</t>
  </si>
  <si>
    <t>（マンガ形式・不条理もの）1879年、アメリカコネチカット州の機械工場で働いていたHank Morgan は、突然、528年のイギリスにタイムワープしてしまう。そこで、裁判にかけられるが、日食を利用してうまく助かる。</t>
  </si>
  <si>
    <t>あきお</t>
  </si>
  <si>
    <t>019-</t>
  </si>
  <si>
    <t>4232123</t>
  </si>
  <si>
    <t>Drive into Danger</t>
  </si>
  <si>
    <t>Bookworm 0
Oxford</t>
  </si>
  <si>
    <t>Rosemary Border</t>
  </si>
  <si>
    <t>☆☆☆</t>
  </si>
  <si>
    <t>423178X</t>
  </si>
  <si>
    <t xml:space="preserve"> Cassette (1)</t>
  </si>
  <si>
    <t>4232107</t>
  </si>
  <si>
    <t>CT</t>
  </si>
  <si>
    <t>Escape</t>
  </si>
  <si>
    <t>Phillip Burrows</t>
  </si>
  <si>
    <t>（サスペンス）泥棒じゃない！ぼくは無実だ！ブラウンは牢獄の中。しかも看守はひどく彼を嫌っている。よし、なんとかしてここから逃げてやる！</t>
  </si>
  <si>
    <t>4231690</t>
  </si>
  <si>
    <t xml:space="preserve">Fifteenth Character, The </t>
  </si>
  <si>
    <t xml:space="preserve">Roseverg Border </t>
  </si>
  <si>
    <t>（事件もの）サリーは遊園地でキャラクターのぬいぐるみをかぶってアルバイトをしている。大スターのザップが遊園地に来た日にザップの新曲のCDが何ものかに盗まれた。怒るザップ。遊園地は大騒ぎ。</t>
  </si>
  <si>
    <t>マリコ</t>
  </si>
  <si>
    <t>4231739</t>
  </si>
  <si>
    <t>Side 1 10:54  Side 2 07:59</t>
  </si>
  <si>
    <t>4231941</t>
  </si>
  <si>
    <t>Give us the Money</t>
  </si>
  <si>
    <t>イギリスの地理・歴史・社会・日常の暮らしについて、地図や統計・写真や漫画などを豊富に用いてヴィジュアル的に紹介している。スコーンの作り方も写真入りで載っています(まりあ)</t>
  </si>
  <si>
    <t>エドモン・ダンテは優秀な船乗りだったが、ナポレオンからの密書を運んだ嫌疑で結婚式の日に捕えられ、マルセイユ沖の島の牢獄に閉じこめられた。隣獄に投獄されていた修道士ファリアと親しくなり、彼は死ぬ間際にモンテ・クリスト島にある巨額の財宝の隠し場所を教えてくれた。ダンテは脱走に成功する。(まりあ)</t>
  </si>
  <si>
    <t>Maryは子供の頃Cranfordという町にすんでいた。この町では権力を握っているのは男達ではなく、女達である。皆、隣人同士のつきあいをとても大切にしている。この本はそんな町での出来事やそこに住む人たちについてのお話である。全部で７話。例えば、突然町に越してきた紳士とその娘達のお話など。（えりこ）</t>
  </si>
  <si>
    <t>（人間ドラマ）デイビッドの父親は彼が生まれる６ヶ月前に亡くなった。６歳になるまでは母とお手伝いさんと幸せに暮らしていた。教会で出会ったマードストーンと母が結婚してから、彼の生活は変わってしまった。デイビッドは彼新しい父を嫌っていた。しだいに、父はデイビッドに手をあげるようになり、ついに遠くの学校に行かされることになった。母が亡くなってから、ロンドンで働かされることになった。彼はその仕事が嫌いで無一文で逃げてしまった。彼はその後どのような人生を送ることになるのだろう。(えりこ)</t>
  </si>
  <si>
    <t>トランシルバニアの山奥にぽつんとお城があり、そこにはドラキュラが住んでいる。ジョナサンが仕事で派遣されたところから物語が始まる。お城にしばらく一緒に住むうちに彼はドラキュラが吸血鬼であることを知る。彼は命からがらそこを脱出した。その後ドラキュラに血を吸われると、死んだ後吸血鬼になってしまうことが判明する。ジョナサンの婚約者など何人もの人がドラキュラの手にかかってしまった。ジョナサンとその仲間はドラキュラの悪事を止めることができるのだろうか。（えりこ）</t>
  </si>
  <si>
    <t>えりこ</t>
  </si>
  <si>
    <t>狂気、嵐の海での死の恐怖、などをテーマに５編が収められている。１８０９年生まれのポーは探偵小説の父と言われている。いつも貧しく決して幸せな生涯ではなかった。酒におぼれ、身体的、精神的不調と戦っていた。The House of USher に出てくるRoderideのように作品のなかにポーの姿を見ることができる。（マリコ）</t>
  </si>
  <si>
    <t>ラジオ作家である著者のPRへの書き下ろし作品。イライザはたびたび子供達の幽霊を見るようになった。イライザが見るのはいつも同じ場面だ。荷物をしょった 大勢の子供達が、トラックに乗ろうとしている。あの子たちはいったいどこに行くのだろう。イライザが1944年に偶然戻ってしまったときにその謎が明らかになる。（マリコ）</t>
  </si>
  <si>
    <t xml:space="preserve">サッカーは世界中で最も人気のあるスポーツである。ここではサッカーの試合にまつわるエピソードがいろいろと紹介されている。サッカーに命をかける男・試合中に起こった乱闘騒ぎ・審判・サッカーにおけるズル・選手と女・選手とエージェント・・・etc。サッカーファンには興味深い内容であろう。（えりこ） 
</t>
  </si>
  <si>
    <t>Ideal Husband, An</t>
  </si>
  <si>
    <t>幽霊に関するお話６編。そのお屋敷で幽霊を見ると不幸が訪れる話。幽霊がお金の所在を教えてくれたため、ぬれぎぬをはらせた話。死から蘇った極悪人パットの話。自分を殺した犯人を捕まえるために幽霊になって戻ってきた男の話、他２編。（えりこ）</t>
  </si>
  <si>
    <t>若草物語。1868年に出版されたこの作品は４回の映画化が語るように、名作として時代を超えて愛され続けている。父が南北戦争に行き、マーチ家の四人姉妹メグ、ジョー、ベス、エイミーは、貧しい生活を強いられている。母を助け、厳しい毎日の中にささやかな楽しみをみつけながら明るく生きる少女達の健気な姿は感動的。心暖まる家族愛の物話。(マリコ)</t>
  </si>
  <si>
    <t>Louisa May Alcott</t>
  </si>
  <si>
    <t>☆☆☆☆☆</t>
  </si>
  <si>
    <t>人と人との心のつながりを描いた感動もの。
サイラス・マーナーは気の弱い、まじめな機織りだった。親友の裏切りで、盗人の汚名をきせられ、恋人を失い、失意の中ひっそりと暮らしていた。彼は人とつきあわず、仕事だけをし、ためたお金を数えることを唯一の慰めとしていた。ある日、２才の女の子がサイラスの家に迷い込んでくる。生き甲斐のお金を盗まれた矢先のできごと。うちひしがれていたサイラスに無邪気な女の子エピーは希望をもたらす。エピーを愛することによってサイラスはしだいに人間らしさをとりもどしていく。(マリコ)</t>
  </si>
  <si>
    <t>これは第一次世界大戦中のスコットランドの高地を舞台に書かれたスパイものである。ある日、だれかに追われているという男がリチャードの家に逃げこんできた。数日後、その男は何者かに殺されてしまう。リチャードは殺人者の容疑をかけられながら、その男の残した秘密とメモを持って逃げる。３９階段とはいったいなんのことだろう。追っ手のせまる危険の中で、リチャードの逃亡が続く。1935年にヒッチコックによって映画化され、その後何度もremake されている(マリコ)</t>
  </si>
  <si>
    <t xml:space="preserve">John Buchan
</t>
  </si>
  <si>
    <t>PR3にも同名の小説が納められているがこちらのほうが読みやすい。1800年代のニューヨーク。キャサリンは美人でもなく賢くもないので男は誰も見向きもしない。ところがハンサムなモーリスが近づいてきて結婚を申し込む。父親はお金も仕事もないモーリスはキャサリンの財産が目当てだと言って結婚を許してくれない。悲しい恋の物語。（マリコ）</t>
  </si>
  <si>
    <t>Oranges inThe Snow</t>
  </si>
  <si>
    <r>
      <t>P.Burrows</t>
    </r>
    <r>
      <rPr>
        <sz val="8"/>
        <rFont val="ＭＳ Ｐ明朝"/>
        <family val="1"/>
      </rPr>
      <t>　</t>
    </r>
    <r>
      <rPr>
        <sz val="8"/>
        <rFont val="Times New Roman"/>
        <family val="1"/>
      </rPr>
      <t>and al.</t>
    </r>
  </si>
  <si>
    <t>パズル形式。有名な科学者マリーは新薬を発見したが、それを盗まれてしまう。あなたがマリーになって犯人を捕まえて下さい。あなたはいくつ問題文を読むと、犯人にたどりつけるか！？</t>
  </si>
  <si>
    <t>PoliceTV</t>
  </si>
  <si>
    <t>Bookworm 0
Oxford</t>
  </si>
  <si>
    <t>Tim Vicary</t>
  </si>
  <si>
    <t>町で毎日ひったくりが起きている。モニターカメラを使って犯人をわりだそうとおとり捜査を始める。</t>
  </si>
  <si>
    <t>019-</t>
  </si>
  <si>
    <t>4231712</t>
  </si>
  <si>
    <t xml:space="preserve">Police TV </t>
  </si>
  <si>
    <t>Bookworm 0
Oxford</t>
  </si>
  <si>
    <t>Cassette (1)</t>
  </si>
  <si>
    <t xml:space="preserve">Side 1 07:37  Side2 1038  </t>
  </si>
  <si>
    <t>019-</t>
  </si>
  <si>
    <t>423195X</t>
  </si>
  <si>
    <t>CT</t>
  </si>
  <si>
    <t>Ransom Of Red Chief</t>
  </si>
  <si>
    <t>O. Henry</t>
  </si>
  <si>
    <t>（コメディー）身代金目当てにお金持ちの少年を誘拐したのに、あれあれなんだかおかしいぞ・・・</t>
  </si>
  <si>
    <t>4232158</t>
  </si>
  <si>
    <t>Robin Hood</t>
  </si>
  <si>
    <t>（古典）国王が変わり税金に苦しむ人々。ロビンはその人々を助けようとするが、裏切り者として町を追われてしまう。悲しむマリアン。（マンガ形式）</t>
  </si>
  <si>
    <t>4232115</t>
  </si>
  <si>
    <t>Star Reporter</t>
  </si>
  <si>
    <t>John Escott</t>
  </si>
  <si>
    <t>☆☆☆</t>
  </si>
  <si>
    <t xml:space="preserve">（恋愛もの）スティーブは町の週刊の新聞編集者の息子。町にステキな女の子が引っ越してきたといううわさを聞いて、その子を追いかける。ところが追いかける先々で、いろいろな失敗をしてしまう。 </t>
  </si>
  <si>
    <t>マリコ</t>
  </si>
  <si>
    <t>019-</t>
  </si>
  <si>
    <t>4231771</t>
  </si>
  <si>
    <t xml:space="preserve">Survive! </t>
  </si>
  <si>
    <t>Bookworm 0
Oxford</t>
  </si>
  <si>
    <t xml:space="preserve">Helen Brooke </t>
  </si>
  <si>
    <t>☆☆</t>
  </si>
  <si>
    <r>
      <t>(パズル好きの人にのみお薦め）クリス飛行士は、冬のRocky Mountain に不時着する。</t>
    </r>
    <r>
      <rPr>
        <sz val="9"/>
        <rFont val="ＭＳ Ｐゴシック"/>
        <family val="3"/>
      </rPr>
      <t>読者がクリスになりきって、生還方法を考える形式の本です。あなたは何何回で無事生還できるでしょうか？（ヒマでない方にはお薦めできない本です）（あきお）</t>
    </r>
  </si>
  <si>
    <t>Taxi Of Terror</t>
  </si>
  <si>
    <t>Phillip Burrows</t>
  </si>
  <si>
    <t>（コメディー）Jackは転勤（転職？）記念の飲み会で、携帯電話をプレゼントされる。その晩遅くにタクシーを拾って自宅に向かうが、ある凶悪な男がタクシーをのっとってしまい、 Jack はタクシーに監禁される。Jackは、携帯電話で助けを求めるが。。。</t>
  </si>
  <si>
    <t>あきお</t>
  </si>
  <si>
    <t>4231704</t>
  </si>
  <si>
    <t>Vampire Killer</t>
  </si>
  <si>
    <t>Paul Shipton</t>
  </si>
  <si>
    <t>☆☆☆</t>
  </si>
  <si>
    <t>（ミステリー/マンガ版）失業中のマリンはバンパイアキラーの教授の助手を求める張り紙を見つける。お金に目がくらみ仕事を引き受けてしまう。本当にバンパイアは存在するのか？それとも教授がおかしいのか・・・CGの絵がとてもリアル。</t>
  </si>
  <si>
    <t>4231763</t>
  </si>
  <si>
    <t xml:space="preserve">White Stones, The </t>
  </si>
  <si>
    <t>（クイズ形式）ある島には巨石がある。考古学者が好んで訪れるが、島の住人は考古学者をひどく嫌っている。調査をする先々で不思議な事件が多発する。</t>
  </si>
  <si>
    <t>4232131</t>
  </si>
  <si>
    <t>Z Teacher's Handbook</t>
  </si>
  <si>
    <t>4232093</t>
  </si>
  <si>
    <t>簡単な紹介( Bookworms Stage1 400 head words)</t>
  </si>
  <si>
    <t xml:space="preserve">Adventures Of Tom Sawyer,The </t>
  </si>
  <si>
    <t>Bookworm 1
Oxford</t>
  </si>
  <si>
    <t>いたずらにかけては天才トム・ソーヤが、友人ハクックルベリー・フィンと幽霊を見つけようと深夜墓場に出かけたが、そこで見たものはもっと怖～いものでした．．．．</t>
  </si>
  <si>
    <t xml:space="preserve">APOLLO 13                           </t>
  </si>
  <si>
    <t>0582451868</t>
  </si>
  <si>
    <t>0582407958</t>
  </si>
  <si>
    <t xml:space="preserve">AUDREY HEPBURN                      </t>
  </si>
  <si>
    <t>0582453372</t>
  </si>
  <si>
    <t>AP</t>
  </si>
  <si>
    <t>0582407931</t>
  </si>
  <si>
    <t>0582469554</t>
  </si>
  <si>
    <t>CD</t>
  </si>
  <si>
    <t>Susie と Donna は、親友同士。 Donna は美人で、毎週のようにいろんなboy friend とデートしている。一方、そばかすだらかの Susie に近づいてくる男の子はいなかった。　Donna は、転校生 Jack を落とそうとし、Susie に協力を求める。</t>
  </si>
  <si>
    <t>10</t>
  </si>
  <si>
    <t>0582421268</t>
  </si>
  <si>
    <t>0582342651</t>
  </si>
  <si>
    <t>0582426979</t>
  </si>
  <si>
    <t>058244845X</t>
  </si>
  <si>
    <t>0582427371</t>
  </si>
  <si>
    <t>0582453755</t>
  </si>
  <si>
    <t>0582469481</t>
  </si>
  <si>
    <t>0582416884</t>
  </si>
  <si>
    <t xml:space="preserve">RING OF BRIGHT WATER                </t>
  </si>
  <si>
    <t>0582402115</t>
  </si>
  <si>
    <t>058243050X</t>
  </si>
  <si>
    <t>Leonore Fleischer</t>
  </si>
  <si>
    <t>29.5</t>
  </si>
  <si>
    <t>チャーリーは事業で躓きかけているところに父の訃報を聞く。憎んでいた父だが、遺産を期待して帰った故郷シンシナティで彼を待っていたのは、彼の知らない男に300万ドルの遺産を贈るという父の遺言状だった。その見知らぬ自閉症の男レイモンドは、チャーリーも存在を知らなかった実の兄だった。社会性の欠如している彼に手を焼きつつも少しずつ心を通わせ、つらい記憶ばかりの幼年時代に唯一安らぎをくれる存在だった不思議な“レインマン”がレイモンドその人だったことも知る…アメリカ的なハッピーエンドで終わらないところが秀逸。映画「レインマン」のビデオ・DVDあり</t>
  </si>
  <si>
    <t>Bernald Smith</t>
  </si>
  <si>
    <t>Gavin Maxwell</t>
  </si>
  <si>
    <t>(動物もの）著者は隣家まで８キロもある、人里離れたスコットランド海岸の家でかわうそを飼った。幼いときは３０分位しか１人遊びの続かないかわうそMijも、やがて川や海での泳ぎの達人となり、魚をとったり牛をからかったり．．何とも可愛らしいかわうその日常、あなたもこれを読めばきっとかわうそのとりこ！</t>
  </si>
  <si>
    <t>（ミステリー）私は１２歳の時、叔父の住む海岸の村で精神に異常を来したRafaelに出会う。働き者の漁師だった彼は、村中の人気者だった恋人AnitaがCarlosと出奔して以来、１人海辺で海を見て暮らしているという。やがて医師になった私はどうして彼が精神に異常を来したかを探り、彼を治療したいと謎を探る。短編としてトリックも良くできていて、ミステリーファンにも充分楽しめる水準です。</t>
  </si>
  <si>
    <t>Paola Trimarco</t>
  </si>
  <si>
    <t>Side 1 33:15 Side 2 33:15</t>
  </si>
  <si>
    <t>4226980</t>
  </si>
  <si>
    <t xml:space="preserve">Star Zoo, The </t>
  </si>
  <si>
    <t>Harry Gilbert</t>
  </si>
  <si>
    <t>（ＳＦ）地球に人が住めなくなってから15000年。人類は銀河系のある星に住んでいるけれど、そこに動物はいない。少女は動物園になっている星を見つけ、コンピューターとロボットの協力により動物の複製を作ることに．．．</t>
  </si>
  <si>
    <t>まりあ</t>
  </si>
  <si>
    <t>4230163</t>
  </si>
  <si>
    <t>Tales Of Mystery and Imagination</t>
  </si>
  <si>
    <t>Edgar Allan Poe</t>
  </si>
  <si>
    <t>4230171</t>
  </si>
  <si>
    <t>Side 1-1 27:30  Side 1-2 19:10      
Side 2-1 30:26  Side 2-2 26:40</t>
  </si>
  <si>
    <t>4227901</t>
  </si>
  <si>
    <t>Through The Looking Glass</t>
  </si>
  <si>
    <t>Lewis Carroll</t>
  </si>
  <si>
    <t>☆☆☆☆</t>
  </si>
  <si>
    <t>（ファンタジー）ある日いたずらしている子猫にアリスは、「おいたをするなら、姿見の鏡を通して、鏡の中のおうちにあなたをいれちゃうわよ」と叱ります。そしてはっと気づくと、アリスも鏡の中にはいっているのでした。そこでは、チェスのコマが動き回っています。さて、鏡の国のアリスの物語の始まりです。</t>
  </si>
  <si>
    <t>あきお</t>
  </si>
  <si>
    <t>4230198</t>
  </si>
  <si>
    <t>Tooth and Claw</t>
  </si>
  <si>
    <t>Saki</t>
  </si>
  <si>
    <t>4230201</t>
  </si>
  <si>
    <t>Who Sir? Me Sir?</t>
  </si>
  <si>
    <t>K.M. Peyton</t>
  </si>
  <si>
    <t>Hawkwood校の落ちこぼれ達４人がチームを作り、お坊ちゃん学校Greycoatsにテトラスロンで挑戦することになる。お金持ちの自家用プールに忍び込んでこっそり水泳練習をしたり、ドッグフードになるはずの馬を譲り受けて乗馬を練習したりと懸命の努力を続け．．．笑いあり、感動ありの人間ドラマ</t>
  </si>
  <si>
    <t>423021X</t>
  </si>
  <si>
    <t xml:space="preserve">Wind in The Willows, The </t>
  </si>
  <si>
    <t>1907年に発表されたこの作品はKenneth Grahamの代表作ですべての年代の人々に愛され続けてきた作品である。個性豊かな４匹の動物たちの日常がほのぼのとしたタッチでつづられている。川を愛する思いやりのある思慮深いねずみくん。臆病なもぐらくん。一人静かに暮らしたいBudgerくん。好奇心旺盛で暴走族のがまがえるくん。４匹は大の仲良し。もぐらくんとねずみくんが、輝く夏の日の午後、柳の木々の間を風がささやきながら通りすぎる中、川にボートを浮かべてのんびりすごす場面から始まる。イギリスの田舎の情景の描写が美しく、文章に味わいがある。オリジナルを読んでみたい。ペンギンのレベル2にも収められている。ストーリーは同じであるが、文章が単純で簡単である。</t>
  </si>
  <si>
    <t>マリコ</t>
  </si>
  <si>
    <t>4230228</t>
  </si>
  <si>
    <t>Wyatt's Hurricane</t>
  </si>
  <si>
    <t>Desmond Bagley</t>
  </si>
  <si>
    <t>4230236</t>
  </si>
  <si>
    <t>Z Teacher's Handbook</t>
  </si>
  <si>
    <t>4231615</t>
  </si>
  <si>
    <t>簡単な紹介( Bookworms Stage4 1400 head words)</t>
  </si>
  <si>
    <t xml:space="preserve">Big Sleep, The </t>
  </si>
  <si>
    <t>Bookworm 4
Oxford</t>
  </si>
  <si>
    <t>4230279</t>
  </si>
  <si>
    <t>Black Beauty</t>
  </si>
  <si>
    <t>4230287</t>
  </si>
  <si>
    <t>Cassette</t>
  </si>
  <si>
    <t>Side 1-1 44:29  Side 1-2 37:10
Side 2-1 25:05  Side 2-2 33:26</t>
  </si>
  <si>
    <t>4227855</t>
  </si>
  <si>
    <t>Cranford</t>
  </si>
  <si>
    <t>4230295</t>
  </si>
  <si>
    <t>Death Of an Englishman</t>
  </si>
  <si>
    <t>4230309</t>
  </si>
  <si>
    <t>Desert, Mountain, Sea</t>
  </si>
  <si>
    <t>4230317</t>
  </si>
  <si>
    <t>Dr Jekyll andMr Hyde</t>
  </si>
  <si>
    <t>4230325</t>
  </si>
  <si>
    <t xml:space="preserve">SENSE &amp; SENSIBILITY                 </t>
  </si>
  <si>
    <t>0582430909</t>
  </si>
  <si>
    <t>0582402131</t>
  </si>
  <si>
    <t>0582469155</t>
  </si>
  <si>
    <t>0582469473</t>
  </si>
  <si>
    <t>0582402166</t>
  </si>
  <si>
    <t>0582416981</t>
  </si>
  <si>
    <t xml:space="preserve">SHERLOCK HOLMES &amp; MYSTERY BOSCOM    </t>
  </si>
  <si>
    <t>0582430895</t>
  </si>
  <si>
    <t>058241640X</t>
  </si>
  <si>
    <t xml:space="preserve">SILAS MARNER                        </t>
  </si>
  <si>
    <t>0582343739</t>
  </si>
  <si>
    <t>0582427339</t>
  </si>
  <si>
    <t xml:space="preserve">SIX GHOST STORIES                   </t>
  </si>
  <si>
    <t>0582453798</t>
  </si>
  <si>
    <t>0582426952</t>
  </si>
  <si>
    <t>0582416906</t>
  </si>
  <si>
    <t xml:space="preserve">ST AGNES' STAND                     </t>
  </si>
  <si>
    <t>0582434165</t>
  </si>
  <si>
    <t>0582416914</t>
  </si>
  <si>
    <t xml:space="preserve">STARGATE                            </t>
  </si>
  <si>
    <t>0582434807</t>
  </si>
  <si>
    <t>0582426944</t>
  </si>
  <si>
    <t xml:space="preserve">STORIES FROM SHAKESPEARE            </t>
  </si>
  <si>
    <t>0582448271</t>
  </si>
  <si>
    <t>0582426642</t>
  </si>
  <si>
    <t>13</t>
  </si>
  <si>
    <t>32</t>
  </si>
  <si>
    <t>25</t>
  </si>
  <si>
    <t>☆☆</t>
  </si>
  <si>
    <t>0582448948</t>
  </si>
  <si>
    <t>0582416418</t>
  </si>
  <si>
    <t>0582469198</t>
  </si>
  <si>
    <t>0582438373</t>
  </si>
  <si>
    <t xml:space="preserve">TITANIC!                            </t>
  </si>
  <si>
    <t>058243839X</t>
  </si>
  <si>
    <t>0582416922</t>
  </si>
  <si>
    <t>0582430054</t>
  </si>
  <si>
    <t>0582426936</t>
  </si>
  <si>
    <t xml:space="preserve">VANITY FAIR                         </t>
  </si>
  <si>
    <t>0582465427</t>
  </si>
  <si>
    <t>0582419182</t>
  </si>
  <si>
    <t>0582344395</t>
  </si>
  <si>
    <t>0582472636</t>
  </si>
  <si>
    <t>0582426928</t>
  </si>
  <si>
    <t>0582448476</t>
  </si>
  <si>
    <t>0582449316</t>
  </si>
  <si>
    <t>0582465362</t>
  </si>
  <si>
    <t>0582434033</t>
  </si>
  <si>
    <t xml:space="preserve">AS TIME GOES BY                     </t>
  </si>
  <si>
    <t>058241699X</t>
  </si>
  <si>
    <t>0582439043</t>
  </si>
  <si>
    <t>0582418135</t>
  </si>
  <si>
    <t>0582417007</t>
  </si>
  <si>
    <t>058242691X</t>
  </si>
  <si>
    <t>0582456274</t>
  </si>
  <si>
    <t>0582417775</t>
  </si>
  <si>
    <t>0582419190</t>
  </si>
  <si>
    <t xml:space="preserve">CRIME STORY COLLECTION              </t>
  </si>
  <si>
    <t>0582418097</t>
  </si>
  <si>
    <t>0582434122</t>
  </si>
  <si>
    <t>0582381045</t>
  </si>
  <si>
    <t>0582464706</t>
  </si>
  <si>
    <t>0582418046</t>
  </si>
  <si>
    <t xml:space="preserve">DETECTIVE WORK                      </t>
  </si>
  <si>
    <t>0582430070</t>
  </si>
  <si>
    <t>0582418119</t>
  </si>
  <si>
    <t>ネズミの探偵マーセルのシリーズ。マーセルは、ルーブル博物館に住んでいるネズミのセリーヌに会いにいく。そこで、モナリザが盗まれるところを目撃する。マーセルはモナリザが入れられた鞄にとびこむが、・・・・(</t>
  </si>
  <si>
    <t>Joanna Strange</t>
  </si>
  <si>
    <t>マンガ形式２編、短編他２編。２人のボーイフレンドとデートをしたいが２人とも火曜日しかあいていない。困ったアンが考えた方法は・・・</t>
  </si>
  <si>
    <t>Daphne du Maurier</t>
  </si>
  <si>
    <t>20</t>
  </si>
  <si>
    <t>Jules Verne</t>
  </si>
  <si>
    <t>21.5</t>
  </si>
  <si>
    <t>南北戦争時のアメリカ。人質となった南軍の男３人と男の子と犬一匹は気球に乗り大西洋の空へと脱走した。予想外に強い風。いったいどこに飛んでいくのか。1874年に書かれた作品。</t>
  </si>
  <si>
    <t>058243940X</t>
  </si>
  <si>
    <t>600</t>
  </si>
  <si>
    <t>49.5</t>
  </si>
  <si>
    <t>商船にのっていたBuddは、イギリス海軍に徴兵される。Budd は無学ではあったが優しく働き者の美男子で、みんなの人気者だった。しかし、それを気にいらない治安士官Claggartは、Buddが反乱をたくらんだと虚偽の報告を船長に行う。うまく反論できないBuddは思わずClaggartを殴ってしまうが。それが悲劇的な結末を呼ぶ。この当時、船の反乱が相次ぎ、反乱者は死刑となるのが通例だった。</t>
  </si>
  <si>
    <t>Shelia Black</t>
  </si>
  <si>
    <t>Marjorie K Rawlings</t>
  </si>
  <si>
    <t>Oscar Wilde</t>
  </si>
  <si>
    <t>Michal Walsh</t>
  </si>
  <si>
    <t>JOHN Grisham</t>
  </si>
  <si>
    <t>Adeline Yen Mah</t>
  </si>
  <si>
    <t>Wendy Holden</t>
  </si>
  <si>
    <t>JOHN Grisham</t>
  </si>
  <si>
    <t>Richard Curtis</t>
  </si>
  <si>
    <t>Janet Gleeson</t>
  </si>
  <si>
    <t>Lynda La Plante</t>
  </si>
  <si>
    <t>William Shakespeare</t>
  </si>
  <si>
    <t>Edgar Allan Poe</t>
  </si>
  <si>
    <t>Emiliy Bronte</t>
  </si>
  <si>
    <t>John Grisham</t>
  </si>
  <si>
    <t>James D. Watson</t>
  </si>
  <si>
    <t>Dick  Francis</t>
  </si>
  <si>
    <t>Gustave Flaubert</t>
  </si>
  <si>
    <t>Henry Fielding</t>
  </si>
  <si>
    <t>Big Bag Mistake, The</t>
  </si>
  <si>
    <t>Jane Austen</t>
  </si>
  <si>
    <t>RipleyはDickie Greenleafに合うためにイタリアに行く。DickieはRipleyとは違い、裕福な家庭で育ち、今もリッチな生活をしている。Ripleyはそれに嫉妬し、Dickieを殺し、Dickieとして生きていくことを決める。</t>
  </si>
  <si>
    <t>0582416701</t>
  </si>
  <si>
    <t xml:space="preserve">GREAT FOOTBALL STORIES              </t>
  </si>
  <si>
    <t>0582434203</t>
  </si>
  <si>
    <t>John Christopher</t>
  </si>
  <si>
    <t>(SF)2029年、Harlは光速ロケットで宇宙の旅にでる。ロケット内では８年間の宇宙旅行だが地球の時間では１００年後に帰ってくることになる。　ロケットの出発する年に、科学者達は、人間がテレパシーを使えるようなる計画を立て実行する。１００年後、さてどうなっているのだろうか？</t>
  </si>
  <si>
    <t>4229831</t>
  </si>
  <si>
    <t>Robinson Crusoe</t>
  </si>
  <si>
    <t>Daniel Defoe</t>
  </si>
  <si>
    <t>☆☆☆</t>
  </si>
  <si>
    <t>(冒険もの)ロビンソンクルーソーは、ギニアに向かう途中、海賊にとらえられ奴隷となる。２年間の奴隷生活の後、ようやく脱出し、ブラジルでの平穏な生活を送る。しかし、次に出かけた航海で、船は難破し、無人島での孤独な生活が始まる。</t>
  </si>
  <si>
    <t>あきお</t>
  </si>
  <si>
    <t>019-</t>
  </si>
  <si>
    <t>422984X</t>
  </si>
  <si>
    <t>Side 1 28:10 Side 2 30:10</t>
  </si>
  <si>
    <t>4227774</t>
  </si>
  <si>
    <t>Sherlock Holmes Short Stories</t>
  </si>
  <si>
    <t>Conan Doyle</t>
  </si>
  <si>
    <t>(推理もの）敏腕探偵シャーロックホームズの物語。まだらの紐・ボヘミアの醜聞・５つのオレンジの種　の３作品。ホームズの鋭い観察と推理は、１００年たった今も人々を感動させます。</t>
  </si>
  <si>
    <t>4229858</t>
  </si>
  <si>
    <t>Side 1 27:50 Side 2 27:29</t>
  </si>
  <si>
    <t>4226972</t>
  </si>
  <si>
    <t>CT</t>
  </si>
  <si>
    <t>Stories From The FiveTowns</t>
  </si>
  <si>
    <t>Arnold Bennett</t>
  </si>
  <si>
    <t>☆☆☆</t>
  </si>
  <si>
    <t>（人間ドラマ）Five Townsという街に住んでいる人々のお話が４つ入っている。次のような人物の話。①「ある女性と結婚したい」ということを母親になかなか告白できないでいる男・Philip　②じゃまな自画像を処分したい男・Sir,Jee　③妻の元からいきなり去った男・Toby　④いっさい会話を交わさない兄弟</t>
  </si>
  <si>
    <t>4229866</t>
  </si>
  <si>
    <t xml:space="preserve">Stranger at Green Knowe,A </t>
  </si>
  <si>
    <t>Lucy M. Boston</t>
  </si>
  <si>
    <t>コンゴの深い森で家族と暮らしていたゴリラのHannoはロンドンの動物園に連れてこられた。難民として祖国中国を離れロンドンの収容所で暮らす少年Pingは、檻の中で暮らすゴリラの自由のない生活に深く同情する。</t>
  </si>
  <si>
    <t>4229874</t>
  </si>
  <si>
    <t>Too Old To Rock'n'Roll</t>
  </si>
  <si>
    <t>Jan Mark</t>
  </si>
  <si>
    <t>（人間ドラマ）妻を亡くし茫然自失したいた父親が立ち直る話／高校の友達にお茶に誘われる話／学生下宿のとなりにすむ男の子が下宿の学生の様子を盗み聞きする話　の３部作　いずれも暗い結末となる。</t>
  </si>
  <si>
    <t>あきお</t>
  </si>
  <si>
    <t>019-</t>
  </si>
  <si>
    <t>4229882</t>
  </si>
  <si>
    <t>Voodoo Island</t>
  </si>
  <si>
    <t>Michael Duckworht</t>
  </si>
  <si>
    <t>☆☆☆☆</t>
  </si>
  <si>
    <t>（怪奇小説）不動産王 Conway は、ハイチで土地を買いあさりニュータウンの建設を始める。彼の夢は、銀行にたくさん預金し、部屋のある大きな家に住み、家事は一切しなくていいこと。その夢は実現するのだろうか？</t>
  </si>
  <si>
    <t>4229890</t>
  </si>
  <si>
    <t xml:space="preserve">Cassette </t>
  </si>
  <si>
    <t>Side 1 39:12Side 2 27:28</t>
  </si>
  <si>
    <t>019-</t>
  </si>
  <si>
    <t>4227391</t>
  </si>
  <si>
    <t>CT</t>
  </si>
  <si>
    <t>William Shakespeare</t>
  </si>
  <si>
    <t>Jennifer Bassett</t>
  </si>
  <si>
    <t>☆☆☆☆</t>
  </si>
  <si>
    <t>（実話もの）Shakespeareの伝記です。１８歳の時、できちゃった結婚をして手袋職人として働いていた彼は、ある日、意を決して家族からはなれ単身Londonに向かい、大成功をおさめます。当時の社会の様子がわかる好著です。</t>
  </si>
  <si>
    <t>あきお</t>
  </si>
  <si>
    <t>019-</t>
  </si>
  <si>
    <t>4229904</t>
  </si>
  <si>
    <t xml:space="preserve">Year Of Sharing, The </t>
  </si>
  <si>
    <t>Harry Gilbert</t>
  </si>
  <si>
    <t>☆☆☆☆☆</t>
  </si>
  <si>
    <r>
      <t>（未来小説）理恵ちゃんお薦め</t>
    </r>
    <r>
      <rPr>
        <sz val="9"/>
        <rFont val="ＭＳ Ｐゴシック"/>
        <family val="3"/>
      </rPr>
      <t>：自然のなかで１２歳の男の子がシカの家族といっしょに暮らすの。まわりはジャングルでおおかみとかいるし、大変なんです。食べ物もあまり食べれないの。シカになりきって生きていかなきゃいけないの。それで１年を無事に過ごせたら、村に戻れるんです。</t>
    </r>
  </si>
  <si>
    <t>4229912</t>
  </si>
  <si>
    <t>Teacher's Handbook</t>
  </si>
  <si>
    <t>4231607</t>
  </si>
  <si>
    <t>書名</t>
  </si>
  <si>
    <t>簡単な紹介( Bookworms Stage3 1000 head words)</t>
  </si>
  <si>
    <t>As The Inspector Said...</t>
  </si>
  <si>
    <t>Bookworm 3
Oxford</t>
  </si>
  <si>
    <t>John Escott</t>
  </si>
  <si>
    <t>019-</t>
  </si>
  <si>
    <t>4229955</t>
  </si>
  <si>
    <t xml:space="preserve">Bronte Story, The </t>
  </si>
  <si>
    <t>Tim Vicary</t>
  </si>
  <si>
    <t>☆☆☆</t>
  </si>
  <si>
    <t>（実話）「ジェーン・エア」「嵐が丘」などで知られるブロンテ姉妹の父を語り手とし、彼女らとその兄弟たちの薄幸な生涯を綴ったストーリー。彼女らの小説に興味を持った人なら必ずハマルお話です。</t>
  </si>
  <si>
    <t>019-</t>
  </si>
  <si>
    <t>4229963</t>
  </si>
  <si>
    <t>Call Of The Wild, The</t>
  </si>
  <si>
    <t>Jack London</t>
  </si>
  <si>
    <t>☆☆☆☆</t>
  </si>
  <si>
    <t>4228681</t>
  </si>
  <si>
    <t>4228444</t>
  </si>
  <si>
    <t>Rainforests</t>
  </si>
  <si>
    <t>4228037</t>
  </si>
  <si>
    <t>Seasons and Celebrations</t>
  </si>
  <si>
    <t>4228987</t>
  </si>
  <si>
    <t>Soccer</t>
  </si>
  <si>
    <t>423357X</t>
  </si>
  <si>
    <t>Tourism</t>
  </si>
  <si>
    <t>4232921</t>
  </si>
  <si>
    <t>UFOs</t>
  </si>
  <si>
    <t>4232034</t>
  </si>
  <si>
    <t>Cassette</t>
  </si>
  <si>
    <t>4233545</t>
  </si>
  <si>
    <t>422662X</t>
  </si>
  <si>
    <t>Under The Ground</t>
  </si>
  <si>
    <t>422807X</t>
  </si>
  <si>
    <t xml:space="preserve">Australia &amp; New Zealand </t>
  </si>
  <si>
    <t>4228096</t>
  </si>
  <si>
    <t xml:space="preserve">Cinema, The </t>
  </si>
  <si>
    <t>4228118</t>
  </si>
  <si>
    <t>4232042</t>
  </si>
  <si>
    <t>4226654</t>
  </si>
  <si>
    <t>Commerce</t>
  </si>
  <si>
    <t>２００２年６月発刊予定　現在発注中</t>
  </si>
  <si>
    <t>4232956</t>
  </si>
  <si>
    <t>Food and Drink in Britain</t>
  </si>
  <si>
    <t>422869X</t>
  </si>
  <si>
    <t>Informantion Technology</t>
  </si>
  <si>
    <t>4232948</t>
  </si>
  <si>
    <t xml:space="preserve">Mission Apollo  </t>
  </si>
  <si>
    <t>4228045</t>
  </si>
  <si>
    <t>Martin Luther King</t>
  </si>
  <si>
    <t>4233634</t>
  </si>
  <si>
    <t>Olympic Games, The</t>
  </si>
  <si>
    <t>422872X</t>
  </si>
  <si>
    <t>Recycling</t>
  </si>
  <si>
    <t>4228061</t>
  </si>
  <si>
    <t>Cassette</t>
  </si>
  <si>
    <t>4228452</t>
  </si>
  <si>
    <t>CT</t>
  </si>
  <si>
    <t>Strange but True</t>
  </si>
  <si>
    <t>Alison Baxter</t>
  </si>
  <si>
    <t>古代からの歴史上で人々を驚かせた不思議な現象のお話。ストーンヘンジ、ピラミッド、中国の鍼などなど。これは科学かマジックか！？</t>
  </si>
  <si>
    <t>マリコ</t>
  </si>
  <si>
    <t>4232018</t>
  </si>
  <si>
    <t xml:space="preserve">USA, The </t>
  </si>
  <si>
    <t>4228711</t>
  </si>
  <si>
    <t>4226697</t>
  </si>
  <si>
    <t>4226646</t>
  </si>
  <si>
    <t>Disaster!</t>
  </si>
  <si>
    <t>4228517</t>
  </si>
  <si>
    <t>CD</t>
  </si>
  <si>
    <t>4226670</t>
  </si>
  <si>
    <t>Great Crimes</t>
  </si>
  <si>
    <t>１４</t>
  </si>
  <si>
    <t>4226700</t>
  </si>
  <si>
    <t>4226689</t>
  </si>
  <si>
    <t>語彙レベル</t>
  </si>
  <si>
    <t>簡単な紹介( Cambridge readers Level 1 400 head words)</t>
  </si>
  <si>
    <t xml:space="preserve">Big Picture, The </t>
  </si>
  <si>
    <t>Readers 1
Cambridge</t>
  </si>
  <si>
    <t>400</t>
  </si>
  <si>
    <t>Sue Leather</t>
  </si>
  <si>
    <t>（サスペンス）フリーのカメラマンKen Harada は、定収入がなく妻とも別居状態。ある日偶然、スターのスナップ写真を撮るす。 特ダネまちがいなし、これで、お金が手に入る、と喜んだのもつかの間、次々に事件にまきこまれる。いったい僕が何をしたというんだ！監禁された Ken  は、はたして逃げられるだろうか・・・</t>
  </si>
  <si>
    <t>マリコ</t>
  </si>
  <si>
    <t>0-521</t>
  </si>
  <si>
    <t>Cassette</t>
  </si>
  <si>
    <t>Side1: Chapters 1-3 17mins
Side2: Chapters 4-6 18mins</t>
  </si>
  <si>
    <t>0-521</t>
  </si>
  <si>
    <t>CT</t>
  </si>
  <si>
    <t>Help!</t>
  </si>
  <si>
    <t>Readers 1
Cambridge</t>
  </si>
  <si>
    <t>400</t>
  </si>
  <si>
    <t>Philip Prowse</t>
  </si>
  <si>
    <t>11</t>
  </si>
  <si>
    <t>30</t>
  </si>
  <si>
    <t>（コメデイ）フランクは、ロンドン在住の売れない作家。妻は有能な弁護士でコンピュータを使いこなすが、フランクは使えない。さて、妻と喧嘩したある日、フランクは、一通の手紙を受け取る。</t>
  </si>
  <si>
    <t>あきお</t>
  </si>
  <si>
    <t>0-521</t>
  </si>
  <si>
    <t>65615X</t>
  </si>
  <si>
    <t>Side1: Chapters 1-4 26mins
Side2: Chapters 5-6 18mins</t>
  </si>
  <si>
    <t>0-521</t>
  </si>
  <si>
    <t>CD PACK</t>
  </si>
  <si>
    <t>PaperBack + CD のパック</t>
  </si>
  <si>
    <t>Inspector Logan</t>
  </si>
  <si>
    <t>Richard MacAndrew</t>
  </si>
  <si>
    <t>11</t>
  </si>
  <si>
    <t>２００３年６月発刊予定</t>
  </si>
  <si>
    <t>0-521</t>
  </si>
  <si>
    <t>Cassette</t>
  </si>
  <si>
    <t>Cassette Tape</t>
  </si>
  <si>
    <t>John Doe</t>
  </si>
  <si>
    <t>Readers 1
Cambridge</t>
  </si>
  <si>
    <t>Antoinette Moses</t>
  </si>
  <si>
    <t>11</t>
  </si>
  <si>
    <t>30</t>
  </si>
  <si>
    <t>18.5</t>
  </si>
  <si>
    <t>（サスペンス）Exeter のある病院に記憶喪失の男が入院した。Cox 先生は、この男をJohn Doe と名付けた。Cox 先生は休暇でYorkに来て、ふとＴＶをつけて彼が何者なのかを知って、警察に電話する。</t>
  </si>
  <si>
    <t>(怪奇もの）Minty Caneは、超常現象を感知する第６感の持ち主。夏休みにBeltonおばさんの家に遊びに行く。近くの庭園には日時計があった。日時計をみたとたん、Mintyは月時計という言葉が口からでた。MintyとTomは時間を超えてSarahを助ける。（あきお）</t>
  </si>
  <si>
    <t>人間ドラマの短編集。ちょうど花が咲きそして朽ちるように、人々の愛がどのように育ち、変化していくかを描いている。帰りの遅い娘を待つ父親、故郷の街角に立ち昔の恋人を思う男、母親と娘その両方に惹かれる男。登場するのはどこにでもいるような普通の人々である。しかし、怖れ、嫌悪、嫉妬によって愛は普通の人々を狂気にしてしまう。２編目がお薦め。（マリコ）</t>
  </si>
  <si>
    <t>イギリスのミステリー作家Cyril Hare, Richard Marsh, Freeman Wills Crofts, G.K. Chesterton, Edmund Crispinの短編から、あまり日本語に翻訳されていないものが一つずつ入っている。一番楽しめるのは、やはりブラウン神父ものでしょうか？（まりあ）</t>
  </si>
  <si>
    <t xml:space="preserve">Scroogeは無慈悲な、ただ金儲けだけに生きる孤独な老人で、クリスマスに「メリークリスマス」と挨拶することすら拒んでいる。しかしあるクリスマスイブに、かっての共同経営者の幽霊が現れ、生きている間に他人を助けなかった人間は、死語幽霊となって永遠にさまようのだと教える。ついでまた妖精に、Scroogeの幼年時代、現在、未来を案内される。彼はそこで見た自分の未来を変えようと決意した。（まりあ）
</t>
  </si>
  <si>
    <t>アテネ市民のAlexisとLucianは宿屋の娘Corinnaと知り合い秘密の洞窟に案内される。ソクラテスに心酔するAlexisは、多くの人に彼の思想を理解してもらおうと劇の脚本を書き、それがフェスティバルで上演されることになった。一方秘密の洞窟で、スパルタと手を組む革命家の手がかりを掴み、それを阻止しようとする。ストーリーも凝っているし、奴隷が存在し、婦人の権利がひどく制限されていたアテネの「民主主義」も興味深い。（まりあ）</t>
  </si>
  <si>
    <t>Ethanは母親の看病に来ていた8歳年上の従姉妹Zeenaと母親の死後結婚する。しかしやがてZeenaは病みがちになり、それは看病疲れのせいだとEthanを責め家庭は暗い。身寄りがなくなったZeenaの従姉妹Mattieが手伝いにやってきて、彼女だけがEthanの生きる希望だ。しかし彼の心の動きはZeenaの知るところとなり、やがて悲劇が．．．女流作家の描く三角関係の結末はここまで残酷か．．．とにかく暗い。映画邦題の命名者は天才または詐欺師！（まりあ）</t>
  </si>
  <si>
    <t>Ethanは母親の看病に来ていた8歳年上の従姉妹Zeenaと母親の死後結婚する。しかしやがてZeenaは病みがちになり、それは看病疲れのせいだとEthanを責め家庭は暗い。身寄りがなくなったZeenaの従姉妹Mattieが手伝いにやってきて、彼女だけがEthanの生きる希望だ。しかし彼の心の動きはZeenaの知るところとなり、やがて悲劇が．．．女流作家の描く三角関係の結末はここまで残酷か．．．とにかく暗い。映画邦題の命名者は天才または詐欺師！（まり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</si>
</sst>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0_);[Red]\(0\)"/>
    <numFmt numFmtId="181" formatCode="mm/dd/yy"/>
    <numFmt numFmtId="182" formatCode="0_ "/>
  </numFmts>
  <fonts count="38">
    <font>
      <sz val="11"/>
      <name val="ＭＳ Ｐゴシック"/>
      <family val="0"/>
    </font>
    <font>
      <b/>
      <sz val="9"/>
      <name val="ＭＳ ゴシック"/>
      <family val="3"/>
    </font>
    <font>
      <sz val="6"/>
      <name val="ＭＳ Ｐゴシック"/>
      <family val="3"/>
    </font>
    <font>
      <sz val="9"/>
      <name val="ＭＳ ゴシック"/>
      <family val="3"/>
    </font>
    <font>
      <b/>
      <sz val="11"/>
      <name val="ＭＳ Ｐゴシック"/>
      <family val="0"/>
    </font>
    <font>
      <b/>
      <sz val="8"/>
      <name val="ＭＳ Ｐゴシック"/>
      <family val="3"/>
    </font>
    <font>
      <b/>
      <sz val="9"/>
      <name val="ＭＳ Ｐゴシック"/>
      <family val="3"/>
    </font>
    <font>
      <sz val="9"/>
      <name val="ＭＳ Ｐゴシック"/>
      <family val="3"/>
    </font>
    <font>
      <sz val="8"/>
      <name val="ＭＳ ゴシック"/>
      <family val="3"/>
    </font>
    <font>
      <sz val="8"/>
      <name val="ＭＳ Ｐゴシック"/>
      <family val="3"/>
    </font>
    <font>
      <b/>
      <sz val="10"/>
      <name val="ＭＳ Ｐゴシック"/>
      <family val="3"/>
    </font>
    <font>
      <sz val="10"/>
      <name val="ＭＳ Ｐゴシック"/>
      <family val="3"/>
    </font>
    <font>
      <b/>
      <sz val="8"/>
      <name val="ＭＳ ゴシック"/>
      <family val="3"/>
    </font>
    <font>
      <u val="single"/>
      <sz val="11"/>
      <color indexed="12"/>
      <name val="ＭＳ Ｐゴシック"/>
      <family val="3"/>
    </font>
    <font>
      <u val="single"/>
      <sz val="11"/>
      <color indexed="36"/>
      <name val="ＭＳ Ｐゴシック"/>
      <family val="3"/>
    </font>
    <font>
      <sz val="6"/>
      <name val="ＭＳ ゴシック"/>
      <family val="3"/>
    </font>
    <font>
      <sz val="9"/>
      <name val="Arial Unicode MS"/>
      <family val="3"/>
    </font>
    <font>
      <sz val="6"/>
      <name val="Osaka"/>
      <family val="3"/>
    </font>
    <font>
      <sz val="9"/>
      <name val="Arial"/>
      <family val="2"/>
    </font>
    <font>
      <sz val="8"/>
      <name val="Arial"/>
      <family val="2"/>
    </font>
    <font>
      <sz val="11"/>
      <name val="Arial"/>
      <family val="2"/>
    </font>
    <font>
      <b/>
      <sz val="9"/>
      <name val="Arial"/>
      <family val="2"/>
    </font>
    <font>
      <b/>
      <sz val="8"/>
      <name val="Arial"/>
      <family val="2"/>
    </font>
    <font>
      <b/>
      <sz val="11"/>
      <name val="Arial"/>
      <family val="2"/>
    </font>
    <font>
      <b/>
      <sz val="8"/>
      <name val="Times New Roman"/>
      <family val="1"/>
    </font>
    <font>
      <b/>
      <sz val="10"/>
      <name val="Times New Roman"/>
      <family val="1"/>
    </font>
    <font>
      <sz val="8"/>
      <name val="Times New Roman"/>
      <family val="1"/>
    </font>
    <font>
      <i/>
      <sz val="8"/>
      <name val="Times New Roman"/>
      <family val="1"/>
    </font>
    <font>
      <sz val="10"/>
      <name val="Times New Roman"/>
      <family val="1"/>
    </font>
    <font>
      <sz val="8"/>
      <name val="ＭＳ Ｐ明朝"/>
      <family val="1"/>
    </font>
    <font>
      <sz val="10"/>
      <name val="ＭＳ Ｐ明朝"/>
      <family val="1"/>
    </font>
    <font>
      <sz val="9"/>
      <color indexed="8"/>
      <name val="ＭＳ Ｐゴシック"/>
      <family val="3"/>
    </font>
    <font>
      <b/>
      <sz val="9"/>
      <name val="Times New Roman"/>
      <family val="1"/>
    </font>
    <font>
      <b/>
      <i/>
      <sz val="8"/>
      <name val="Times New Roman"/>
      <family val="1"/>
    </font>
    <font>
      <sz val="10"/>
      <color indexed="10"/>
      <name val="ＭＳ Ｐゴシック"/>
      <family val="3"/>
    </font>
    <font>
      <sz val="8"/>
      <color indexed="10"/>
      <name val="ＭＳ Ｐゴシック"/>
      <family val="3"/>
    </font>
    <font>
      <sz val="9"/>
      <name val="MS UI Gothic"/>
      <family val="3"/>
    </font>
    <font>
      <sz val="11"/>
      <color indexed="8"/>
      <name val="ＭＳ Ｐゴシック"/>
      <family val="3"/>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0" borderId="0" applyNumberFormat="0" applyFill="0" applyBorder="0" applyAlignment="0" applyProtection="0"/>
  </cellStyleXfs>
  <cellXfs count="168">
    <xf numFmtId="0" fontId="0" fillId="0" borderId="0" xfId="0" applyAlignment="1">
      <alignment/>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49"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49" fontId="1" fillId="0" borderId="1" xfId="0" applyNumberFormat="1" applyFont="1" applyBorder="1" applyAlignment="1">
      <alignment horizontal="center" vertical="center" wrapText="1"/>
    </xf>
    <xf numFmtId="0" fontId="8" fillId="2" borderId="1" xfId="0" applyFont="1" applyFill="1" applyBorder="1" applyAlignment="1">
      <alignment horizontal="left" vertical="center" wrapText="1"/>
    </xf>
    <xf numFmtId="176" fontId="8" fillId="2" borderId="1" xfId="0" applyNumberFormat="1" applyFont="1" applyFill="1" applyBorder="1" applyAlignment="1">
      <alignment horizontal="left" vertical="center" wrapText="1"/>
    </xf>
    <xf numFmtId="49" fontId="8" fillId="0" borderId="1" xfId="0" applyNumberFormat="1" applyFont="1" applyBorder="1" applyAlignment="1">
      <alignment horizontal="left" vertical="center" wrapText="1"/>
    </xf>
    <xf numFmtId="0" fontId="4" fillId="2" borderId="1" xfId="0" applyFont="1" applyFill="1" applyBorder="1" applyAlignment="1">
      <alignment horizontal="right" vertical="center" wrapText="1"/>
    </xf>
    <xf numFmtId="0" fontId="3" fillId="0" borderId="1" xfId="0" applyFont="1" applyBorder="1" applyAlignment="1">
      <alignment horizontal="right" vertical="center" wrapText="1"/>
    </xf>
    <xf numFmtId="0" fontId="10" fillId="2" borderId="1" xfId="0" applyFont="1" applyFill="1" applyBorder="1" applyAlignment="1">
      <alignment horizontal="left" vertical="center" wrapText="1"/>
    </xf>
    <xf numFmtId="0" fontId="10" fillId="0" borderId="1" xfId="0" applyFont="1" applyFill="1" applyBorder="1" applyAlignment="1" applyProtection="1">
      <alignment horizontal="center" vertical="center" wrapText="1"/>
      <protection/>
    </xf>
    <xf numFmtId="0" fontId="8" fillId="0" borderId="1" xfId="0" applyFont="1" applyBorder="1" applyAlignment="1">
      <alignment horizontal="left" vertical="center" wrapText="1"/>
    </xf>
    <xf numFmtId="176" fontId="8"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0" fillId="3" borderId="1" xfId="0" applyFill="1" applyBorder="1" applyAlignment="1">
      <alignment/>
    </xf>
    <xf numFmtId="0" fontId="12" fillId="2" borderId="1" xfId="0" applyFont="1" applyFill="1" applyBorder="1" applyAlignment="1">
      <alignment horizontal="center" vertical="center" wrapText="1"/>
    </xf>
    <xf numFmtId="0" fontId="9" fillId="0" borderId="1" xfId="0" applyFont="1" applyBorder="1" applyAlignment="1">
      <alignment horizontal="right" vertical="center" wrapText="1"/>
    </xf>
    <xf numFmtId="0" fontId="0" fillId="0" borderId="1" xfId="0" applyBorder="1" applyAlignment="1">
      <alignment horizontal="left" vertical="center" wrapText="1"/>
    </xf>
    <xf numFmtId="0" fontId="0" fillId="0" borderId="1" xfId="0" applyBorder="1" applyAlignment="1">
      <alignment horizontal="right" vertical="center" wrapText="1"/>
    </xf>
    <xf numFmtId="0" fontId="0" fillId="2" borderId="1" xfId="0" applyFill="1" applyBorder="1" applyAlignment="1">
      <alignment horizontal="right" vertical="center" wrapText="1"/>
    </xf>
    <xf numFmtId="0" fontId="6" fillId="0" borderId="1" xfId="0" applyFont="1" applyBorder="1" applyAlignment="1">
      <alignment horizontal="center" vertical="center" wrapText="1"/>
    </xf>
    <xf numFmtId="0" fontId="11" fillId="0" borderId="1" xfId="0" applyFont="1" applyBorder="1" applyAlignment="1">
      <alignment horizontal="right" vertical="center" wrapText="1"/>
    </xf>
    <xf numFmtId="0" fontId="7" fillId="0" borderId="1" xfId="0" applyFont="1" applyBorder="1" applyAlignment="1">
      <alignment horizontal="right" vertical="center" wrapText="1"/>
    </xf>
    <xf numFmtId="176" fontId="9"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0" fontId="9" fillId="2" borderId="1" xfId="0" applyFont="1" applyFill="1" applyBorder="1" applyAlignment="1">
      <alignment horizontal="left" vertical="center" wrapText="1"/>
    </xf>
    <xf numFmtId="49" fontId="3" fillId="0" borderId="1" xfId="0" applyNumberFormat="1" applyFont="1" applyBorder="1" applyAlignment="1">
      <alignment horizontal="center" vertical="center" wrapText="1"/>
    </xf>
    <xf numFmtId="0" fontId="11" fillId="0" borderId="1" xfId="0" applyFont="1" applyFill="1" applyBorder="1" applyAlignment="1" applyProtection="1">
      <alignment horizontal="center" vertical="center" wrapText="1"/>
      <protection/>
    </xf>
    <xf numFmtId="0" fontId="7" fillId="0" borderId="1" xfId="0" applyFont="1" applyBorder="1" applyAlignment="1">
      <alignment horizontal="center" vertical="center" wrapText="1"/>
    </xf>
    <xf numFmtId="0" fontId="15" fillId="0" borderId="1" xfId="0" applyFont="1" applyBorder="1" applyAlignment="1">
      <alignment horizontal="left" vertical="center" wrapText="1"/>
    </xf>
    <xf numFmtId="0" fontId="7" fillId="0" borderId="1" xfId="0" applyNumberFormat="1" applyFont="1" applyBorder="1" applyAlignment="1">
      <alignment horizontal="left" vertical="center" wrapText="1"/>
    </xf>
    <xf numFmtId="0" fontId="6" fillId="2" borderId="1" xfId="0" applyNumberFormat="1" applyFont="1" applyFill="1" applyBorder="1" applyAlignment="1">
      <alignment horizontal="left" vertical="center" wrapText="1"/>
    </xf>
    <xf numFmtId="0" fontId="3" fillId="0" borderId="1" xfId="0" applyNumberFormat="1" applyFont="1" applyBorder="1" applyAlignment="1">
      <alignment horizontal="left" vertical="center" wrapText="1"/>
    </xf>
    <xf numFmtId="0" fontId="3" fillId="0" borderId="1" xfId="0" applyNumberFormat="1" applyFont="1" applyBorder="1" applyAlignment="1" applyProtection="1">
      <alignment horizontal="left" vertical="center" wrapText="1"/>
      <protection/>
    </xf>
    <xf numFmtId="0" fontId="1" fillId="0" borderId="1" xfId="0" applyNumberFormat="1" applyFont="1" applyBorder="1" applyAlignment="1">
      <alignment horizontal="left" vertical="center" wrapText="1"/>
    </xf>
    <xf numFmtId="0" fontId="6" fillId="0" borderId="1" xfId="0" applyNumberFormat="1" applyFont="1" applyBorder="1" applyAlignment="1">
      <alignment horizontal="left" vertical="center" wrapText="1"/>
    </xf>
    <xf numFmtId="0" fontId="5" fillId="2" borderId="1" xfId="0" applyFont="1" applyFill="1" applyBorder="1" applyAlignment="1">
      <alignment horizontal="right" vertical="center" wrapText="1"/>
    </xf>
    <xf numFmtId="0" fontId="6" fillId="0" borderId="1" xfId="0" applyFont="1" applyFill="1" applyBorder="1" applyAlignment="1" applyProtection="1">
      <alignment horizontal="center" vertical="center" wrapText="1"/>
      <protection/>
    </xf>
    <xf numFmtId="0" fontId="7" fillId="0" borderId="1" xfId="0" applyFont="1" applyFill="1" applyBorder="1" applyAlignment="1">
      <alignment horizontal="left" vertical="center" wrapText="1"/>
    </xf>
    <xf numFmtId="49" fontId="9"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3"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Fill="1" applyBorder="1" applyAlignment="1">
      <alignment horizontal="center" vertical="center" wrapText="1"/>
    </xf>
    <xf numFmtId="0" fontId="0" fillId="2" borderId="1" xfId="0" applyFont="1" applyFill="1" applyBorder="1" applyAlignment="1">
      <alignment horizontal="right" vertical="center" wrapText="1"/>
    </xf>
    <xf numFmtId="182" fontId="9" fillId="3" borderId="1" xfId="0" applyNumberFormat="1" applyFont="1" applyFill="1" applyBorder="1" applyAlignment="1">
      <alignment horizontal="right" vertical="center" wrapText="1"/>
    </xf>
    <xf numFmtId="182" fontId="9" fillId="0" borderId="1" xfId="0" applyNumberFormat="1" applyFont="1" applyBorder="1" applyAlignment="1">
      <alignment horizontal="right" vertical="center" wrapText="1"/>
    </xf>
    <xf numFmtId="182" fontId="9" fillId="2" borderId="1" xfId="0" applyNumberFormat="1" applyFont="1" applyFill="1" applyBorder="1" applyAlignment="1">
      <alignment horizontal="right" vertical="center" wrapText="1"/>
    </xf>
    <xf numFmtId="0" fontId="19" fillId="3"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8" fillId="0" borderId="1" xfId="0" applyFont="1" applyBorder="1" applyAlignment="1">
      <alignment horizontal="left" vertical="center" wrapText="1"/>
    </xf>
    <xf numFmtId="49" fontId="19" fillId="0" borderId="1" xfId="0" applyNumberFormat="1" applyFont="1" applyBorder="1" applyAlignment="1">
      <alignment horizontal="left" vertical="center" wrapText="1"/>
    </xf>
    <xf numFmtId="0" fontId="21" fillId="0" borderId="1" xfId="0" applyFont="1" applyBorder="1" applyAlignment="1">
      <alignment horizontal="left" vertical="center" wrapText="1"/>
    </xf>
    <xf numFmtId="182" fontId="9" fillId="0" borderId="1" xfId="0" applyNumberFormat="1" applyFont="1" applyBorder="1" applyAlignment="1">
      <alignment horizontal="left" vertical="center" wrapText="1"/>
    </xf>
    <xf numFmtId="0" fontId="9" fillId="0" borderId="1" xfId="0" applyFont="1" applyBorder="1" applyAlignment="1">
      <alignment vertical="center"/>
    </xf>
    <xf numFmtId="0" fontId="9" fillId="3" borderId="1" xfId="0" applyFont="1" applyFill="1" applyBorder="1" applyAlignment="1">
      <alignment horizontal="right" vertical="center" wrapText="1"/>
    </xf>
    <xf numFmtId="0" fontId="6" fillId="0" borderId="1" xfId="0" applyFont="1" applyFill="1" applyBorder="1" applyAlignment="1" applyProtection="1">
      <alignment horizontal="left" vertical="center" wrapText="1"/>
      <protection/>
    </xf>
    <xf numFmtId="0" fontId="6" fillId="3" borderId="1" xfId="0" applyFont="1" applyFill="1" applyBorder="1" applyAlignment="1" applyProtection="1">
      <alignment horizontal="left" vertical="center" wrapText="1"/>
      <protection/>
    </xf>
    <xf numFmtId="0" fontId="25" fillId="0" borderId="1" xfId="0" applyFont="1" applyFill="1" applyBorder="1" applyAlignment="1" applyProtection="1">
      <alignment horizontal="center" vertical="center" wrapText="1"/>
      <protection/>
    </xf>
    <xf numFmtId="0" fontId="26" fillId="0" borderId="1" xfId="0" applyFont="1" applyFill="1" applyBorder="1" applyAlignment="1" applyProtection="1">
      <alignment horizontal="left" vertical="center" wrapText="1"/>
      <protection/>
    </xf>
    <xf numFmtId="0" fontId="26" fillId="0" borderId="1" xfId="0" applyFont="1" applyFill="1" applyBorder="1" applyAlignment="1" applyProtection="1">
      <alignment horizontal="center" vertical="center" wrapText="1"/>
      <protection/>
    </xf>
    <xf numFmtId="176" fontId="26" fillId="0" borderId="1" xfId="0" applyNumberFormat="1" applyFont="1" applyFill="1" applyBorder="1" applyAlignment="1" applyProtection="1">
      <alignment horizontal="center" vertical="center" wrapText="1"/>
      <protection/>
    </xf>
    <xf numFmtId="0" fontId="26" fillId="0" borderId="1" xfId="0" applyFont="1" applyBorder="1" applyAlignment="1">
      <alignment horizontal="center" vertical="center" wrapText="1"/>
    </xf>
    <xf numFmtId="49" fontId="26" fillId="3" borderId="1" xfId="0" applyNumberFormat="1" applyFont="1" applyFill="1" applyBorder="1" applyAlignment="1" applyProtection="1">
      <alignment horizontal="center" vertical="center" wrapText="1"/>
      <protection/>
    </xf>
    <xf numFmtId="38" fontId="27" fillId="3" borderId="1" xfId="17" applyFont="1" applyFill="1" applyBorder="1" applyAlignment="1" applyProtection="1">
      <alignment horizontal="center" vertical="center" wrapText="1"/>
      <protection/>
    </xf>
    <xf numFmtId="0" fontId="9" fillId="0" borderId="1" xfId="0" applyFont="1" applyBorder="1" applyAlignment="1">
      <alignment horizontal="center" vertical="center" wrapText="1"/>
    </xf>
    <xf numFmtId="181" fontId="9" fillId="0" borderId="1" xfId="0" applyNumberFormat="1" applyFont="1" applyBorder="1" applyAlignment="1">
      <alignment vertical="center"/>
    </xf>
    <xf numFmtId="49" fontId="26" fillId="0" borderId="1" xfId="0" applyNumberFormat="1" applyFont="1" applyFill="1" applyBorder="1" applyAlignment="1" applyProtection="1">
      <alignment horizontal="center" vertical="center" wrapText="1"/>
      <protection/>
    </xf>
    <xf numFmtId="38" fontId="26" fillId="3" borderId="1" xfId="17" applyFont="1" applyFill="1" applyBorder="1" applyAlignment="1" applyProtection="1">
      <alignment horizontal="center" vertical="center" wrapText="1"/>
      <protection/>
    </xf>
    <xf numFmtId="0" fontId="28" fillId="0" borderId="1" xfId="0" applyFont="1" applyFill="1" applyBorder="1" applyAlignment="1" applyProtection="1">
      <alignment horizontal="center" vertical="center" wrapText="1"/>
      <protection/>
    </xf>
    <xf numFmtId="0" fontId="29" fillId="0" borderId="1" xfId="0" applyFont="1" applyFill="1" applyBorder="1" applyAlignment="1" applyProtection="1">
      <alignment horizontal="left" vertical="center" wrapText="1"/>
      <protection/>
    </xf>
    <xf numFmtId="0" fontId="28" fillId="0" borderId="1" xfId="0" applyFont="1" applyFill="1" applyBorder="1" applyAlignment="1" applyProtection="1">
      <alignment horizontal="left" vertical="center" wrapText="1"/>
      <protection/>
    </xf>
    <xf numFmtId="0" fontId="9" fillId="0" borderId="1" xfId="0" applyFont="1" applyFill="1" applyBorder="1" applyAlignment="1">
      <alignment horizontal="left" vertical="center" wrapText="1"/>
    </xf>
    <xf numFmtId="176" fontId="26" fillId="3" borderId="1" xfId="0" applyNumberFormat="1" applyFont="1" applyFill="1" applyBorder="1" applyAlignment="1" applyProtection="1">
      <alignment horizontal="center" vertical="center" wrapText="1"/>
      <protection/>
    </xf>
    <xf numFmtId="49" fontId="26" fillId="0" borderId="1" xfId="0" applyNumberFormat="1" applyFont="1" applyFill="1" applyBorder="1" applyAlignment="1" applyProtection="1">
      <alignment horizontal="left" vertical="center" wrapText="1"/>
      <protection/>
    </xf>
    <xf numFmtId="0" fontId="26" fillId="0" borderId="1" xfId="0" applyFont="1" applyBorder="1" applyAlignment="1">
      <alignment horizontal="center" vertical="center"/>
    </xf>
    <xf numFmtId="0" fontId="0" fillId="0" borderId="1" xfId="0" applyBorder="1" applyAlignment="1">
      <alignment/>
    </xf>
    <xf numFmtId="0" fontId="29" fillId="0" borderId="1" xfId="0" applyFont="1" applyFill="1" applyBorder="1" applyAlignment="1" applyProtection="1">
      <alignment horizontal="center" vertical="center" wrapText="1"/>
      <protection/>
    </xf>
    <xf numFmtId="0" fontId="25" fillId="3" borderId="1" xfId="0" applyFont="1" applyFill="1" applyBorder="1" applyAlignment="1" applyProtection="1">
      <alignment horizontal="center" vertical="center" wrapText="1"/>
      <protection/>
    </xf>
    <xf numFmtId="0" fontId="9" fillId="3" borderId="1" xfId="0" applyFont="1" applyFill="1" applyBorder="1" applyAlignment="1">
      <alignment horizontal="left" vertical="center"/>
    </xf>
    <xf numFmtId="0" fontId="26" fillId="3" borderId="1" xfId="0" applyFont="1" applyFill="1" applyBorder="1" applyAlignment="1" applyProtection="1">
      <alignment horizontal="center" vertical="center" wrapText="1"/>
      <protection/>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32" fillId="3" borderId="1" xfId="0" applyFont="1" applyFill="1" applyBorder="1" applyAlignment="1" applyProtection="1">
      <alignment horizontal="center" vertical="center" wrapText="1"/>
      <protection/>
    </xf>
    <xf numFmtId="0" fontId="26" fillId="3" borderId="1" xfId="0" applyFont="1" applyFill="1" applyBorder="1" applyAlignment="1" applyProtection="1">
      <alignment horizontal="left" vertical="center" wrapText="1"/>
      <protection/>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24" fillId="3" borderId="1" xfId="0" applyFont="1" applyFill="1" applyBorder="1" applyAlignment="1">
      <alignment horizontal="center" vertical="center" wrapText="1"/>
    </xf>
    <xf numFmtId="49" fontId="24" fillId="3" borderId="1" xfId="0" applyNumberFormat="1" applyFont="1" applyFill="1" applyBorder="1" applyAlignment="1" applyProtection="1">
      <alignment horizontal="center" vertical="center" wrapText="1"/>
      <protection/>
    </xf>
    <xf numFmtId="38" fontId="33" fillId="3" borderId="1" xfId="17" applyFont="1" applyFill="1" applyBorder="1" applyAlignment="1" applyProtection="1">
      <alignment horizontal="center" vertical="center" wrapText="1"/>
      <protection/>
    </xf>
    <xf numFmtId="0" fontId="5" fillId="3" borderId="1" xfId="0" applyFont="1" applyFill="1" applyBorder="1" applyAlignment="1">
      <alignment horizontal="center" vertical="center" wrapText="1"/>
    </xf>
    <xf numFmtId="181" fontId="5" fillId="3" borderId="1" xfId="0" applyNumberFormat="1" applyFont="1" applyFill="1" applyBorder="1" applyAlignment="1">
      <alignment vertical="center"/>
    </xf>
    <xf numFmtId="0" fontId="9" fillId="0" borderId="1" xfId="0" applyFont="1" applyBorder="1" applyAlignment="1">
      <alignment horizontal="left" vertical="center"/>
    </xf>
    <xf numFmtId="38" fontId="26" fillId="3" borderId="1" xfId="17" applyFont="1" applyFill="1" applyBorder="1" applyAlignment="1">
      <alignment horizontal="center" vertical="center" wrapText="1"/>
    </xf>
    <xf numFmtId="49" fontId="29" fillId="0" borderId="1" xfId="0" applyNumberFormat="1" applyFont="1" applyFill="1" applyBorder="1" applyAlignment="1" applyProtection="1">
      <alignment horizontal="center" vertical="center" wrapText="1"/>
      <protection/>
    </xf>
    <xf numFmtId="0" fontId="10" fillId="0" borderId="1" xfId="0" applyFont="1" applyBorder="1" applyAlignment="1">
      <alignment horizontal="left" vertical="center" wrapText="1"/>
    </xf>
    <xf numFmtId="182" fontId="10" fillId="0" borderId="1" xfId="0" applyNumberFormat="1" applyFont="1" applyFill="1" applyBorder="1" applyAlignment="1" applyProtection="1">
      <alignment horizontal="center" vertical="center" wrapText="1"/>
      <protection/>
    </xf>
    <xf numFmtId="0" fontId="11" fillId="0" borderId="1" xfId="0" applyFont="1" applyBorder="1" applyAlignment="1">
      <alignment horizontal="center" vertical="center" wrapText="1"/>
    </xf>
    <xf numFmtId="182" fontId="11" fillId="0" borderId="1" xfId="0" applyNumberFormat="1" applyFont="1" applyFill="1" applyBorder="1" applyAlignment="1" applyProtection="1">
      <alignment horizontal="center" vertical="center" wrapText="1"/>
      <protection/>
    </xf>
    <xf numFmtId="0" fontId="10" fillId="0" borderId="1" xfId="0" applyFont="1" applyBorder="1" applyAlignment="1">
      <alignment horizontal="center" vertical="center" wrapText="1"/>
    </xf>
    <xf numFmtId="0" fontId="3" fillId="0" borderId="1" xfId="0" applyNumberFormat="1" applyFont="1" applyBorder="1" applyAlignment="1">
      <alignment horizontal="left" vertical="top" wrapText="1"/>
    </xf>
    <xf numFmtId="0" fontId="0" fillId="0" borderId="1" xfId="0" applyBorder="1" applyAlignment="1">
      <alignment vertical="center"/>
    </xf>
    <xf numFmtId="0" fontId="0" fillId="0" borderId="1" xfId="0" applyBorder="1" applyAlignment="1">
      <alignment wrapText="1"/>
    </xf>
    <xf numFmtId="0" fontId="5" fillId="2" borderId="1" xfId="0" applyNumberFormat="1" applyFont="1" applyFill="1" applyBorder="1" applyAlignment="1">
      <alignment horizontal="left" vertical="center" wrapText="1"/>
    </xf>
    <xf numFmtId="0" fontId="21" fillId="0" borderId="1" xfId="0" applyNumberFormat="1" applyFont="1" applyBorder="1" applyAlignment="1">
      <alignment horizontal="left" vertical="center" wrapText="1"/>
    </xf>
    <xf numFmtId="0" fontId="18" fillId="0" borderId="1" xfId="0" applyNumberFormat="1" applyFont="1" applyBorder="1" applyAlignment="1">
      <alignment horizontal="left" vertical="center" wrapText="1"/>
    </xf>
    <xf numFmtId="0" fontId="9" fillId="0" borderId="1" xfId="0" applyNumberFormat="1" applyFont="1" applyBorder="1" applyAlignment="1">
      <alignment horizontal="left" vertical="center" wrapText="1"/>
    </xf>
    <xf numFmtId="0" fontId="6" fillId="3" borderId="1" xfId="0" applyNumberFormat="1" applyFont="1" applyFill="1" applyBorder="1" applyAlignment="1" applyProtection="1">
      <alignment horizontal="left" vertical="center" wrapText="1"/>
      <protection/>
    </xf>
    <xf numFmtId="0" fontId="28" fillId="3" borderId="1" xfId="0" applyNumberFormat="1" applyFont="1" applyFill="1" applyBorder="1" applyAlignment="1" applyProtection="1">
      <alignment horizontal="left" vertical="center" wrapText="1"/>
      <protection/>
    </xf>
    <xf numFmtId="0" fontId="6" fillId="3" borderId="1" xfId="0" applyNumberFormat="1" applyFont="1" applyFill="1" applyBorder="1" applyAlignment="1">
      <alignment horizontal="left" vertical="center"/>
    </xf>
    <xf numFmtId="0" fontId="5" fillId="3" borderId="1" xfId="0" applyNumberFormat="1" applyFont="1" applyFill="1" applyBorder="1" applyAlignment="1" applyProtection="1">
      <alignment horizontal="left" vertical="center" wrapText="1"/>
      <protection/>
    </xf>
    <xf numFmtId="0" fontId="32" fillId="3" borderId="1" xfId="0" applyNumberFormat="1" applyFont="1" applyFill="1" applyBorder="1" applyAlignment="1" applyProtection="1">
      <alignment horizontal="left" vertical="center" wrapText="1"/>
      <protection/>
    </xf>
    <xf numFmtId="0" fontId="23" fillId="0" borderId="1" xfId="0" applyNumberFormat="1" applyFont="1" applyBorder="1" applyAlignment="1">
      <alignment horizontal="left" vertical="center" wrapText="1"/>
    </xf>
    <xf numFmtId="180" fontId="8" fillId="2" borderId="1" xfId="0" applyNumberFormat="1" applyFont="1" applyFill="1" applyBorder="1" applyAlignment="1">
      <alignment horizontal="center" vertical="center" wrapText="1"/>
    </xf>
    <xf numFmtId="180" fontId="8" fillId="0" borderId="1" xfId="0" applyNumberFormat="1" applyFont="1" applyBorder="1" applyAlignment="1">
      <alignment horizontal="center" vertical="center" wrapText="1"/>
    </xf>
    <xf numFmtId="180" fontId="9" fillId="0" borderId="1" xfId="0" applyNumberFormat="1" applyFont="1" applyBorder="1" applyAlignment="1">
      <alignment horizontal="center" vertical="center" wrapText="1"/>
    </xf>
    <xf numFmtId="180" fontId="26" fillId="0" borderId="1" xfId="0" applyNumberFormat="1" applyFont="1" applyFill="1" applyBorder="1" applyAlignment="1" applyProtection="1">
      <alignment horizontal="center" vertical="center" wrapText="1"/>
      <protection/>
    </xf>
    <xf numFmtId="180" fontId="26" fillId="3" borderId="1" xfId="0" applyNumberFormat="1" applyFont="1" applyFill="1" applyBorder="1" applyAlignment="1" applyProtection="1">
      <alignment horizontal="center" vertical="center" wrapText="1"/>
      <protection/>
    </xf>
    <xf numFmtId="182" fontId="6" fillId="0" borderId="1" xfId="0" applyNumberFormat="1" applyFont="1" applyFill="1" applyBorder="1" applyAlignment="1" applyProtection="1">
      <alignment horizontal="center" vertical="center" wrapText="1"/>
      <protection/>
    </xf>
    <xf numFmtId="0" fontId="1" fillId="2" borderId="1" xfId="0" applyFont="1" applyFill="1" applyBorder="1" applyAlignment="1">
      <alignment horizontal="center" vertical="center" wrapText="1"/>
    </xf>
    <xf numFmtId="0" fontId="32" fillId="0" borderId="1" xfId="0" applyFont="1" applyFill="1" applyBorder="1" applyAlignment="1" applyProtection="1">
      <alignment horizontal="center" vertical="center" wrapText="1"/>
      <protection/>
    </xf>
    <xf numFmtId="0" fontId="20" fillId="3" borderId="1" xfId="0" applyFont="1" applyFill="1" applyBorder="1" applyAlignment="1">
      <alignment vertical="top" wrapText="1"/>
    </xf>
    <xf numFmtId="0" fontId="11" fillId="0" borderId="1" xfId="0" applyFont="1" applyBorder="1" applyAlignment="1">
      <alignment horizontal="left" vertical="top" wrapText="1"/>
    </xf>
    <xf numFmtId="0" fontId="31" fillId="0" borderId="1" xfId="0" applyFont="1" applyBorder="1" applyAlignment="1">
      <alignment wrapText="1"/>
    </xf>
    <xf numFmtId="180" fontId="11" fillId="3" borderId="1" xfId="0" applyNumberFormat="1" applyFont="1" applyFill="1" applyBorder="1" applyAlignment="1">
      <alignment horizontal="center" vertical="center"/>
    </xf>
    <xf numFmtId="180" fontId="11" fillId="0" borderId="1" xfId="0" applyNumberFormat="1" applyFont="1" applyBorder="1" applyAlignment="1">
      <alignment horizontal="center" vertical="center"/>
    </xf>
    <xf numFmtId="180" fontId="34" fillId="0" borderId="1" xfId="0" applyNumberFormat="1" applyFont="1" applyBorder="1" applyAlignment="1">
      <alignment horizontal="center" vertical="center"/>
    </xf>
    <xf numFmtId="180" fontId="9" fillId="0" borderId="1" xfId="0" applyNumberFormat="1" applyFont="1" applyBorder="1" applyAlignment="1">
      <alignment horizontal="center" vertical="center"/>
    </xf>
    <xf numFmtId="180" fontId="35" fillId="0" borderId="1" xfId="0" applyNumberFormat="1" applyFont="1" applyBorder="1" applyAlignment="1">
      <alignment horizontal="center" vertical="center"/>
    </xf>
    <xf numFmtId="0" fontId="9" fillId="0" borderId="1" xfId="0" applyFont="1" applyBorder="1" applyAlignment="1">
      <alignment/>
    </xf>
    <xf numFmtId="180" fontId="5" fillId="2" borderId="1" xfId="0" applyNumberFormat="1" applyFont="1" applyFill="1" applyBorder="1" applyAlignment="1">
      <alignment horizontal="center" vertical="center"/>
    </xf>
    <xf numFmtId="180" fontId="9" fillId="2" borderId="1" xfId="0" applyNumberFormat="1" applyFont="1" applyFill="1" applyBorder="1" applyAlignment="1">
      <alignment horizontal="center" vertical="center"/>
    </xf>
    <xf numFmtId="180" fontId="9" fillId="0" borderId="1" xfId="0" applyNumberFormat="1" applyFont="1" applyBorder="1" applyAlignment="1">
      <alignment/>
    </xf>
    <xf numFmtId="0" fontId="9" fillId="0" borderId="1" xfId="0" applyNumberFormat="1" applyFont="1" applyBorder="1" applyAlignment="1">
      <alignment vertical="center"/>
    </xf>
    <xf numFmtId="0" fontId="21" fillId="2" borderId="1" xfId="0" applyFont="1" applyFill="1" applyBorder="1" applyAlignment="1">
      <alignment horizontal="left" vertical="center" wrapText="1"/>
    </xf>
    <xf numFmtId="182" fontId="8" fillId="0" borderId="1" xfId="0" applyNumberFormat="1" applyFont="1" applyBorder="1" applyAlignment="1">
      <alignment horizontal="right"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24" fillId="2" borderId="1" xfId="0" applyNumberFormat="1" applyFont="1" applyFill="1" applyBorder="1" applyAlignment="1">
      <alignment horizontal="center" vertical="center" wrapText="1"/>
    </xf>
    <xf numFmtId="182" fontId="19" fillId="0" borderId="1" xfId="0" applyNumberFormat="1" applyFont="1" applyBorder="1" applyAlignment="1">
      <alignment horizontal="left" vertical="center" wrapText="1"/>
    </xf>
    <xf numFmtId="0" fontId="4" fillId="2" borderId="1" xfId="0" applyFont="1" applyFill="1" applyBorder="1" applyAlignment="1">
      <alignment horizontal="left" vertical="center" wrapText="1"/>
    </xf>
    <xf numFmtId="0" fontId="25" fillId="0" borderId="1" xfId="0" applyFont="1" applyFill="1" applyBorder="1" applyAlignment="1" applyProtection="1">
      <alignment horizontal="left" vertical="center" wrapText="1"/>
      <protection/>
    </xf>
    <xf numFmtId="0" fontId="25" fillId="3" borderId="1" xfId="0" applyNumberFormat="1" applyFont="1" applyFill="1" applyBorder="1" applyAlignment="1" applyProtection="1">
      <alignment horizontal="left" vertical="center" wrapText="1"/>
      <protection/>
    </xf>
    <xf numFmtId="0" fontId="30" fillId="0" borderId="1" xfId="0" applyFont="1" applyFill="1" applyBorder="1" applyAlignment="1" applyProtection="1">
      <alignment horizontal="left" vertical="center" wrapText="1"/>
      <protection/>
    </xf>
    <xf numFmtId="0" fontId="9" fillId="0" borderId="1" xfId="0" applyFont="1" applyFill="1" applyBorder="1" applyAlignment="1" applyProtection="1">
      <alignment horizontal="center" vertical="center" wrapText="1"/>
      <protection/>
    </xf>
    <xf numFmtId="176" fontId="9" fillId="0" borderId="1" xfId="0" applyNumberFormat="1" applyFont="1" applyFill="1" applyBorder="1" applyAlignment="1" applyProtection="1">
      <alignment horizontal="center" vertical="center" wrapText="1"/>
      <protection/>
    </xf>
    <xf numFmtId="0" fontId="26" fillId="3" borderId="1" xfId="0" applyNumberFormat="1" applyFont="1" applyFill="1" applyBorder="1" applyAlignment="1" applyProtection="1">
      <alignment horizontal="left" vertical="center" wrapText="1"/>
      <protection/>
    </xf>
    <xf numFmtId="182" fontId="10"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0" fontId="22" fillId="2" borderId="1" xfId="0" applyNumberFormat="1" applyFont="1" applyFill="1" applyBorder="1" applyAlignment="1">
      <alignment horizontal="left" vertical="center" wrapText="1"/>
    </xf>
    <xf numFmtId="0" fontId="19" fillId="2" borderId="1" xfId="0" applyFont="1" applyFill="1" applyBorder="1" applyAlignment="1">
      <alignment horizontal="left" vertical="center" wrapText="1"/>
    </xf>
    <xf numFmtId="0" fontId="8" fillId="0" borderId="1" xfId="0" applyFont="1" applyBorder="1" applyAlignment="1">
      <alignment horizontal="right" vertical="center" wrapText="1"/>
    </xf>
    <xf numFmtId="0" fontId="7" fillId="0" borderId="1" xfId="0" applyFont="1" applyFill="1" applyBorder="1" applyAlignment="1" applyProtection="1">
      <alignment horizontal="left" vertical="center" wrapText="1"/>
      <protection/>
    </xf>
    <xf numFmtId="0" fontId="7" fillId="3" borderId="1" xfId="0" applyNumberFormat="1" applyFont="1" applyFill="1" applyBorder="1" applyAlignment="1" applyProtection="1">
      <alignment horizontal="left" vertical="center" wrapText="1"/>
      <protection/>
    </xf>
    <xf numFmtId="181" fontId="9" fillId="3" borderId="1" xfId="0" applyNumberFormat="1" applyFont="1" applyFill="1" applyBorder="1" applyAlignment="1">
      <alignment vertical="center"/>
    </xf>
    <xf numFmtId="0" fontId="28" fillId="3" borderId="1" xfId="0" applyFont="1" applyFill="1" applyBorder="1" applyAlignment="1" applyProtection="1">
      <alignment horizontal="center" vertical="center" wrapText="1"/>
      <protection/>
    </xf>
    <xf numFmtId="0" fontId="29" fillId="3" borderId="1" xfId="0" applyNumberFormat="1" applyFont="1" applyFill="1" applyBorder="1" applyAlignment="1" applyProtection="1">
      <alignment horizontal="left" vertical="center" wrapText="1"/>
      <protection/>
    </xf>
    <xf numFmtId="0" fontId="32" fillId="2" borderId="1" xfId="0" applyNumberFormat="1" applyFont="1" applyFill="1" applyBorder="1" applyAlignment="1" applyProtection="1">
      <alignment horizontal="left" vertical="center" wrapText="1"/>
      <protection/>
    </xf>
    <xf numFmtId="0" fontId="37" fillId="0" borderId="0" xfId="0" applyFont="1" applyAlignment="1">
      <alignment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092"/>
  <sheetViews>
    <sheetView tabSelected="1" workbookViewId="0" topLeftCell="A1">
      <pane ySplit="2" topLeftCell="BM796" activePane="bottomLeft" state="frozen"/>
      <selection pane="topLeft" activeCell="A1" sqref="A1"/>
      <selection pane="bottomLeft" activeCell="B798" sqref="B798"/>
    </sheetView>
  </sheetViews>
  <sheetFormatPr defaultColWidth="9.00390625" defaultRowHeight="38.25" customHeight="1"/>
  <cols>
    <col min="1" max="1" width="5.00390625" style="51" customWidth="1"/>
    <col min="2" max="2" width="13.125" style="57" customWidth="1"/>
    <col min="3" max="3" width="8.375" style="119" customWidth="1"/>
    <col min="4" max="4" width="4.875" style="25" customWidth="1"/>
    <col min="5" max="5" width="6.75390625" style="16" customWidth="1"/>
    <col min="6" max="6" width="3.375" style="22" customWidth="1"/>
    <col min="7" max="7" width="2.875" style="134" customWidth="1"/>
    <col min="8" max="8" width="3.25390625" style="134" customWidth="1"/>
    <col min="9" max="9" width="2.25390625" style="134" customWidth="1"/>
    <col min="10" max="10" width="2.50390625" style="134" customWidth="1"/>
    <col min="11" max="11" width="7.625" style="54" customWidth="1"/>
    <col min="12" max="12" width="2.25390625" style="18" customWidth="1"/>
    <col min="13" max="13" width="2.125" style="18" customWidth="1"/>
    <col min="14" max="14" width="3.375" style="122" customWidth="1"/>
    <col min="15" max="15" width="2.875" style="28" customWidth="1"/>
    <col min="16" max="16" width="61.50390625" style="35" customWidth="1"/>
    <col min="17" max="17" width="2.375" style="22" customWidth="1"/>
    <col min="18" max="18" width="5.00390625" style="18" customWidth="1"/>
    <col min="19" max="19" width="2.75390625" style="22" customWidth="1"/>
    <col min="20" max="20" width="4.375" style="21" customWidth="1"/>
    <col min="21" max="21" width="4.50390625" style="23" customWidth="1"/>
    <col min="22" max="16384" width="14.875" style="81" customWidth="1"/>
  </cols>
  <sheetData>
    <row r="1" spans="1:21" s="19" customFormat="1" ht="30" customHeight="1">
      <c r="A1" s="50">
        <v>0</v>
      </c>
      <c r="B1" s="2" t="s">
        <v>1725</v>
      </c>
      <c r="C1" s="110" t="s">
        <v>1727</v>
      </c>
      <c r="D1" s="126" t="s">
        <v>1909</v>
      </c>
      <c r="E1" s="2" t="s">
        <v>674</v>
      </c>
      <c r="F1" s="2" t="s">
        <v>675</v>
      </c>
      <c r="G1" s="137" t="s">
        <v>1602</v>
      </c>
      <c r="H1" s="137" t="s">
        <v>1603</v>
      </c>
      <c r="I1" s="137" t="s">
        <v>1300</v>
      </c>
      <c r="J1" s="137" t="s">
        <v>1605</v>
      </c>
      <c r="K1" s="30" t="s">
        <v>1726</v>
      </c>
      <c r="L1" s="6" t="s">
        <v>670</v>
      </c>
      <c r="M1" s="6" t="s">
        <v>671</v>
      </c>
      <c r="N1" s="120" t="s">
        <v>672</v>
      </c>
      <c r="O1" s="7" t="s">
        <v>673</v>
      </c>
      <c r="P1" s="36" t="s">
        <v>1014</v>
      </c>
      <c r="Q1" s="2" t="s">
        <v>676</v>
      </c>
      <c r="R1" s="1" t="s">
        <v>1155</v>
      </c>
      <c r="S1" s="1" t="s">
        <v>1155</v>
      </c>
      <c r="T1" s="41" t="s">
        <v>677</v>
      </c>
      <c r="U1" s="49">
        <f>SUM(U3:U35)</f>
        <v>25</v>
      </c>
    </row>
    <row r="2" spans="1:21" s="19" customFormat="1" ht="30" customHeight="1">
      <c r="A2" s="50">
        <v>0</v>
      </c>
      <c r="B2" s="141" t="s">
        <v>1607</v>
      </c>
      <c r="C2" s="110"/>
      <c r="D2" s="126"/>
      <c r="E2" s="2"/>
      <c r="F2" s="2" t="s">
        <v>1957</v>
      </c>
      <c r="G2" s="138">
        <f>SUM(G3:G36)</f>
        <v>64</v>
      </c>
      <c r="H2" s="138">
        <f>SUM(H3:H36)</f>
        <v>64</v>
      </c>
      <c r="I2" s="138">
        <f>SUM(I3:I36)</f>
        <v>0</v>
      </c>
      <c r="J2" s="138">
        <f>SUM(J3:J36)</f>
        <v>8</v>
      </c>
      <c r="K2" s="30"/>
      <c r="L2" s="6"/>
      <c r="M2" s="6"/>
      <c r="N2" s="120"/>
      <c r="O2" s="7"/>
      <c r="P2" s="36" t="s">
        <v>1014</v>
      </c>
      <c r="Q2" s="2"/>
      <c r="R2" s="1"/>
      <c r="S2" s="1"/>
      <c r="T2" s="41"/>
      <c r="U2" s="49">
        <f>SUM(U4:U36)</f>
        <v>25</v>
      </c>
    </row>
    <row r="3" spans="1:21" ht="66" customHeight="1">
      <c r="A3" s="51">
        <v>1</v>
      </c>
      <c r="B3" s="57" t="s">
        <v>912</v>
      </c>
      <c r="C3" s="111" t="s">
        <v>683</v>
      </c>
      <c r="D3" s="5" t="s">
        <v>678</v>
      </c>
      <c r="E3" s="12">
        <f aca="true" t="shared" si="0" ref="E3:E36">IF(L3*M3*N3*O3&gt;10000,FLOOR(L3*M3*N3*O3,1000),FLOOR(L3*M3*N3*O3,100))</f>
        <v>1000</v>
      </c>
      <c r="F3" s="3" t="s">
        <v>552</v>
      </c>
      <c r="G3" s="133">
        <v>2</v>
      </c>
      <c r="H3" s="133">
        <v>2</v>
      </c>
      <c r="I3" s="132"/>
      <c r="J3" s="132">
        <v>1</v>
      </c>
      <c r="K3" s="54" t="s">
        <v>550</v>
      </c>
      <c r="L3" s="8" t="s">
        <v>685</v>
      </c>
      <c r="M3" s="8" t="s">
        <v>549</v>
      </c>
      <c r="N3" s="8" t="s">
        <v>686</v>
      </c>
      <c r="O3" s="14" t="s">
        <v>687</v>
      </c>
      <c r="P3" s="37" t="s">
        <v>273</v>
      </c>
      <c r="Q3" s="3" t="s">
        <v>554</v>
      </c>
      <c r="R3" s="8" t="s">
        <v>911</v>
      </c>
      <c r="T3" s="10">
        <v>480</v>
      </c>
      <c r="U3" s="23">
        <v>1</v>
      </c>
    </row>
    <row r="4" spans="1:21" ht="36.75" customHeight="1">
      <c r="A4" s="142">
        <f>A3</f>
        <v>1</v>
      </c>
      <c r="B4" s="54" t="str">
        <f>B3</f>
        <v>ANITA'S BIG DAY                   </v>
      </c>
      <c r="C4" s="112" t="s">
        <v>683</v>
      </c>
      <c r="D4" s="31" t="s">
        <v>2743</v>
      </c>
      <c r="E4" s="32" t="s">
        <v>270</v>
      </c>
      <c r="F4" s="3"/>
      <c r="G4" s="71"/>
      <c r="H4" s="81"/>
      <c r="I4" s="81"/>
      <c r="J4" s="81"/>
      <c r="L4" s="8"/>
      <c r="M4" s="8"/>
      <c r="N4" s="8"/>
      <c r="O4" s="14"/>
      <c r="P4" s="3" t="s">
        <v>1399</v>
      </c>
      <c r="Q4" s="3"/>
      <c r="R4" s="8" t="s">
        <v>913</v>
      </c>
      <c r="T4" s="10">
        <v>2200</v>
      </c>
      <c r="U4" s="23" t="s">
        <v>914</v>
      </c>
    </row>
    <row r="5" spans="1:21" ht="38.25" customHeight="1">
      <c r="A5" s="51">
        <v>2</v>
      </c>
      <c r="B5" s="57" t="s">
        <v>2067</v>
      </c>
      <c r="C5" s="111" t="s">
        <v>683</v>
      </c>
      <c r="D5" s="5" t="s">
        <v>678</v>
      </c>
      <c r="E5" s="12">
        <f t="shared" si="0"/>
        <v>1000</v>
      </c>
      <c r="F5" s="3" t="s">
        <v>552</v>
      </c>
      <c r="G5" s="132">
        <v>2</v>
      </c>
      <c r="H5" s="132">
        <v>2</v>
      </c>
      <c r="I5" s="132"/>
      <c r="J5" s="132"/>
      <c r="K5" s="54" t="s">
        <v>553</v>
      </c>
      <c r="L5" s="8" t="s">
        <v>685</v>
      </c>
      <c r="M5" s="8" t="s">
        <v>549</v>
      </c>
      <c r="N5" s="8" t="s">
        <v>686</v>
      </c>
      <c r="O5" s="14" t="s">
        <v>687</v>
      </c>
      <c r="P5" s="37" t="s">
        <v>274</v>
      </c>
      <c r="Q5" s="3" t="s">
        <v>555</v>
      </c>
      <c r="R5" s="8" t="s">
        <v>915</v>
      </c>
      <c r="T5" s="10">
        <v>480</v>
      </c>
      <c r="U5" s="23">
        <v>1</v>
      </c>
    </row>
    <row r="6" spans="1:21" ht="42" customHeight="1">
      <c r="A6" s="142">
        <f>A5</f>
        <v>2</v>
      </c>
      <c r="B6" s="54" t="s">
        <v>917</v>
      </c>
      <c r="C6" s="112" t="s">
        <v>683</v>
      </c>
      <c r="D6" s="31" t="s">
        <v>2743</v>
      </c>
      <c r="E6" s="32" t="s">
        <v>270</v>
      </c>
      <c r="F6" s="3"/>
      <c r="G6" s="71"/>
      <c r="H6" s="81"/>
      <c r="I6" s="81"/>
      <c r="J6" s="81"/>
      <c r="L6" s="8"/>
      <c r="M6" s="8"/>
      <c r="N6" s="8"/>
      <c r="O6" s="14"/>
      <c r="P6" s="3" t="s">
        <v>205</v>
      </c>
      <c r="R6" s="8" t="s">
        <v>916</v>
      </c>
      <c r="T6" s="10">
        <v>2200</v>
      </c>
      <c r="U6" s="23" t="s">
        <v>914</v>
      </c>
    </row>
    <row r="7" spans="1:21" ht="46.5" customHeight="1">
      <c r="A7" s="51">
        <v>3</v>
      </c>
      <c r="B7" s="57" t="s">
        <v>919</v>
      </c>
      <c r="C7" s="111" t="s">
        <v>683</v>
      </c>
      <c r="D7" s="5" t="s">
        <v>678</v>
      </c>
      <c r="E7" s="12">
        <f t="shared" si="0"/>
        <v>1000</v>
      </c>
      <c r="F7" s="3" t="s">
        <v>551</v>
      </c>
      <c r="G7" s="132">
        <v>2</v>
      </c>
      <c r="H7" s="132">
        <v>2</v>
      </c>
      <c r="I7" s="132"/>
      <c r="J7" s="132">
        <v>1</v>
      </c>
      <c r="K7" s="54" t="s">
        <v>553</v>
      </c>
      <c r="L7" s="8" t="s">
        <v>685</v>
      </c>
      <c r="M7" s="8" t="s">
        <v>549</v>
      </c>
      <c r="N7" s="8" t="s">
        <v>686</v>
      </c>
      <c r="O7" s="14" t="s">
        <v>687</v>
      </c>
      <c r="P7" s="37" t="s">
        <v>1736</v>
      </c>
      <c r="Q7" s="3" t="s">
        <v>555</v>
      </c>
      <c r="R7" s="8" t="s">
        <v>918</v>
      </c>
      <c r="T7" s="10">
        <v>480</v>
      </c>
      <c r="U7" s="23">
        <v>1</v>
      </c>
    </row>
    <row r="8" spans="1:21" ht="46.5" customHeight="1">
      <c r="A8" s="51">
        <v>4</v>
      </c>
      <c r="B8" s="57" t="s">
        <v>3174</v>
      </c>
      <c r="C8" s="111" t="s">
        <v>683</v>
      </c>
      <c r="D8" s="5" t="s">
        <v>678</v>
      </c>
      <c r="E8" s="12">
        <f>IF(L8*M8*N8*O8&gt;10000,FLOOR(L8*M8*N8*O8,1000),FLOOR(L8*M8*N8*O8,100))</f>
        <v>1000</v>
      </c>
      <c r="F8" s="3" t="s">
        <v>551</v>
      </c>
      <c r="G8" s="133">
        <v>2</v>
      </c>
      <c r="H8" s="133">
        <v>2</v>
      </c>
      <c r="I8" s="132"/>
      <c r="J8" s="132">
        <v>1</v>
      </c>
      <c r="K8" s="54" t="s">
        <v>557</v>
      </c>
      <c r="L8" s="8" t="s">
        <v>685</v>
      </c>
      <c r="M8" s="8" t="s">
        <v>549</v>
      </c>
      <c r="N8" s="8" t="s">
        <v>686</v>
      </c>
      <c r="O8" s="14" t="s">
        <v>687</v>
      </c>
      <c r="P8" s="37" t="s">
        <v>1231</v>
      </c>
      <c r="Q8" s="3" t="s">
        <v>555</v>
      </c>
      <c r="R8" s="8" t="s">
        <v>2463</v>
      </c>
      <c r="T8" s="10">
        <v>480</v>
      </c>
      <c r="U8" s="23">
        <v>1</v>
      </c>
    </row>
    <row r="9" spans="1:21" ht="42" customHeight="1">
      <c r="A9" s="142">
        <f>A8</f>
        <v>4</v>
      </c>
      <c r="B9" s="54" t="str">
        <f>B8</f>
        <v>Big Bag Mistake, The</v>
      </c>
      <c r="C9" s="112" t="s">
        <v>683</v>
      </c>
      <c r="D9" s="31" t="s">
        <v>2743</v>
      </c>
      <c r="E9" s="32" t="s">
        <v>270</v>
      </c>
      <c r="G9" s="71"/>
      <c r="H9" s="81"/>
      <c r="I9" s="81"/>
      <c r="J9" s="81"/>
      <c r="L9" s="8"/>
      <c r="M9" s="8"/>
      <c r="N9" s="8"/>
      <c r="O9" s="14"/>
      <c r="P9" s="3" t="s">
        <v>2378</v>
      </c>
      <c r="R9" s="8" t="s">
        <v>2462</v>
      </c>
      <c r="T9" s="10">
        <v>2200</v>
      </c>
      <c r="U9" s="23" t="s">
        <v>914</v>
      </c>
    </row>
    <row r="10" spans="1:21" ht="45.75" customHeight="1">
      <c r="A10" s="51">
        <v>5</v>
      </c>
      <c r="B10" s="57" t="s">
        <v>921</v>
      </c>
      <c r="C10" s="111" t="s">
        <v>683</v>
      </c>
      <c r="D10" s="5" t="s">
        <v>678</v>
      </c>
      <c r="E10" s="12">
        <f t="shared" si="0"/>
        <v>1000</v>
      </c>
      <c r="F10" s="3" t="s">
        <v>551</v>
      </c>
      <c r="G10" s="133">
        <v>2</v>
      </c>
      <c r="H10" s="133">
        <v>2</v>
      </c>
      <c r="I10" s="132"/>
      <c r="J10" s="132"/>
      <c r="K10" s="128"/>
      <c r="L10" s="8" t="s">
        <v>685</v>
      </c>
      <c r="M10" s="8" t="s">
        <v>549</v>
      </c>
      <c r="N10" s="8" t="s">
        <v>686</v>
      </c>
      <c r="O10" s="14" t="s">
        <v>687</v>
      </c>
      <c r="P10" s="37" t="s">
        <v>338</v>
      </c>
      <c r="Q10" s="3" t="s">
        <v>554</v>
      </c>
      <c r="R10" s="8" t="s">
        <v>920</v>
      </c>
      <c r="T10" s="10">
        <v>480</v>
      </c>
      <c r="U10" s="23">
        <v>1</v>
      </c>
    </row>
    <row r="11" spans="1:21" ht="45.75" customHeight="1">
      <c r="A11" s="51">
        <v>6</v>
      </c>
      <c r="B11" s="57" t="s">
        <v>923</v>
      </c>
      <c r="C11" s="111" t="s">
        <v>683</v>
      </c>
      <c r="D11" s="5" t="s">
        <v>678</v>
      </c>
      <c r="E11" s="12">
        <f t="shared" si="0"/>
        <v>1000</v>
      </c>
      <c r="F11" s="3" t="s">
        <v>551</v>
      </c>
      <c r="G11" s="132">
        <v>2</v>
      </c>
      <c r="H11" s="132">
        <v>2</v>
      </c>
      <c r="I11" s="132"/>
      <c r="J11" s="132"/>
      <c r="K11" s="54" t="s">
        <v>553</v>
      </c>
      <c r="L11" s="8" t="s">
        <v>685</v>
      </c>
      <c r="M11" s="8" t="s">
        <v>549</v>
      </c>
      <c r="N11" s="8" t="s">
        <v>686</v>
      </c>
      <c r="O11" s="14" t="s">
        <v>687</v>
      </c>
      <c r="P11" s="37" t="s">
        <v>1140</v>
      </c>
      <c r="Q11" s="3" t="s">
        <v>555</v>
      </c>
      <c r="R11" s="8" t="s">
        <v>922</v>
      </c>
      <c r="T11" s="10">
        <v>480</v>
      </c>
      <c r="U11" s="23">
        <v>1</v>
      </c>
    </row>
    <row r="12" spans="1:21" ht="38.25" customHeight="1">
      <c r="A12" s="51">
        <f>A11</f>
        <v>6</v>
      </c>
      <c r="B12" s="54" t="s">
        <v>925</v>
      </c>
      <c r="C12" s="112" t="s">
        <v>683</v>
      </c>
      <c r="D12" s="31" t="s">
        <v>2743</v>
      </c>
      <c r="E12" s="32" t="s">
        <v>270</v>
      </c>
      <c r="F12" s="3"/>
      <c r="G12" s="71"/>
      <c r="H12" s="81"/>
      <c r="I12" s="81"/>
      <c r="J12" s="81"/>
      <c r="L12" s="8"/>
      <c r="M12" s="8"/>
      <c r="N12" s="8"/>
      <c r="O12" s="14"/>
      <c r="P12" s="3" t="s">
        <v>206</v>
      </c>
      <c r="Q12" s="3"/>
      <c r="R12" s="8" t="s">
        <v>924</v>
      </c>
      <c r="T12" s="10">
        <v>2200</v>
      </c>
      <c r="U12" s="23" t="s">
        <v>914</v>
      </c>
    </row>
    <row r="13" spans="1:21" ht="40.5" customHeight="1">
      <c r="A13" s="51">
        <v>7</v>
      </c>
      <c r="B13" s="57" t="s">
        <v>927</v>
      </c>
      <c r="C13" s="111" t="s">
        <v>683</v>
      </c>
      <c r="D13" s="5" t="s">
        <v>678</v>
      </c>
      <c r="E13" s="12">
        <f t="shared" si="0"/>
        <v>1000</v>
      </c>
      <c r="F13" s="3" t="s">
        <v>556</v>
      </c>
      <c r="G13" s="132">
        <v>2</v>
      </c>
      <c r="H13" s="132">
        <v>2</v>
      </c>
      <c r="I13" s="132"/>
      <c r="J13" s="132"/>
      <c r="K13" s="54" t="s">
        <v>550</v>
      </c>
      <c r="L13" s="8" t="s">
        <v>685</v>
      </c>
      <c r="M13" s="8" t="s">
        <v>549</v>
      </c>
      <c r="N13" s="8" t="s">
        <v>686</v>
      </c>
      <c r="O13" s="14" t="s">
        <v>687</v>
      </c>
      <c r="P13" s="37" t="s">
        <v>1694</v>
      </c>
      <c r="Q13" s="3" t="s">
        <v>554</v>
      </c>
      <c r="R13" s="8" t="s">
        <v>926</v>
      </c>
      <c r="T13" s="10">
        <v>480</v>
      </c>
      <c r="U13" s="23">
        <v>1</v>
      </c>
    </row>
    <row r="14" spans="1:21" ht="43.5" customHeight="1">
      <c r="A14" s="51">
        <f>A13</f>
        <v>7</v>
      </c>
      <c r="B14" s="54" t="s">
        <v>929</v>
      </c>
      <c r="C14" s="112" t="s">
        <v>683</v>
      </c>
      <c r="D14" s="31" t="s">
        <v>2743</v>
      </c>
      <c r="E14" s="32" t="s">
        <v>270</v>
      </c>
      <c r="F14" s="3"/>
      <c r="G14" s="71"/>
      <c r="H14" s="81"/>
      <c r="I14" s="81"/>
      <c r="J14" s="81"/>
      <c r="L14" s="8"/>
      <c r="M14" s="8"/>
      <c r="N14" s="8"/>
      <c r="O14" s="14"/>
      <c r="P14" s="3" t="s">
        <v>2196</v>
      </c>
      <c r="Q14" s="3"/>
      <c r="R14" s="8" t="s">
        <v>928</v>
      </c>
      <c r="T14" s="10">
        <v>2200</v>
      </c>
      <c r="U14" s="23" t="s">
        <v>914</v>
      </c>
    </row>
    <row r="15" spans="1:21" ht="57" customHeight="1">
      <c r="A15" s="51">
        <v>7</v>
      </c>
      <c r="B15" s="57" t="s">
        <v>931</v>
      </c>
      <c r="C15" s="111" t="s">
        <v>683</v>
      </c>
      <c r="D15" s="5" t="s">
        <v>678</v>
      </c>
      <c r="E15" s="12">
        <f t="shared" si="0"/>
        <v>1000</v>
      </c>
      <c r="F15" s="3" t="s">
        <v>551</v>
      </c>
      <c r="G15" s="132">
        <v>2</v>
      </c>
      <c r="H15" s="132">
        <v>2</v>
      </c>
      <c r="I15" s="132"/>
      <c r="J15" s="132"/>
      <c r="K15" s="54" t="s">
        <v>553</v>
      </c>
      <c r="L15" s="8" t="s">
        <v>685</v>
      </c>
      <c r="M15" s="8" t="s">
        <v>549</v>
      </c>
      <c r="N15" s="8" t="s">
        <v>686</v>
      </c>
      <c r="O15" s="14" t="s">
        <v>687</v>
      </c>
      <c r="P15" s="37" t="s">
        <v>1141</v>
      </c>
      <c r="Q15" s="3" t="s">
        <v>555</v>
      </c>
      <c r="R15" s="8" t="s">
        <v>930</v>
      </c>
      <c r="T15" s="10">
        <v>480</v>
      </c>
      <c r="U15" s="23">
        <v>1</v>
      </c>
    </row>
    <row r="16" spans="1:21" ht="38.25" customHeight="1">
      <c r="A16" s="51">
        <f>A15</f>
        <v>7</v>
      </c>
      <c r="B16" s="54" t="s">
        <v>933</v>
      </c>
      <c r="C16" s="112" t="s">
        <v>683</v>
      </c>
      <c r="D16" s="31" t="s">
        <v>2743</v>
      </c>
      <c r="E16" s="32" t="s">
        <v>270</v>
      </c>
      <c r="F16" s="3"/>
      <c r="G16" s="71"/>
      <c r="H16" s="81"/>
      <c r="I16" s="81"/>
      <c r="J16" s="81"/>
      <c r="L16" s="8"/>
      <c r="M16" s="8"/>
      <c r="N16" s="8"/>
      <c r="O16" s="14"/>
      <c r="P16" s="3" t="s">
        <v>1640</v>
      </c>
      <c r="Q16" s="3"/>
      <c r="R16" s="8" t="s">
        <v>932</v>
      </c>
      <c r="T16" s="10">
        <v>2200</v>
      </c>
      <c r="U16" s="23" t="s">
        <v>914</v>
      </c>
    </row>
    <row r="17" spans="1:21" ht="38.25" customHeight="1">
      <c r="A17" s="51">
        <v>8</v>
      </c>
      <c r="B17" s="57" t="s">
        <v>935</v>
      </c>
      <c r="C17" s="111" t="s">
        <v>683</v>
      </c>
      <c r="D17" s="5" t="s">
        <v>678</v>
      </c>
      <c r="E17" s="12">
        <f t="shared" si="0"/>
        <v>1000</v>
      </c>
      <c r="F17" s="3" t="s">
        <v>551</v>
      </c>
      <c r="G17" s="132">
        <v>2</v>
      </c>
      <c r="H17" s="132">
        <v>2</v>
      </c>
      <c r="I17" s="132"/>
      <c r="J17" s="132"/>
      <c r="K17" s="54" t="s">
        <v>553</v>
      </c>
      <c r="L17" s="8" t="s">
        <v>685</v>
      </c>
      <c r="M17" s="8" t="s">
        <v>549</v>
      </c>
      <c r="N17" s="8" t="s">
        <v>686</v>
      </c>
      <c r="O17" s="14" t="s">
        <v>687</v>
      </c>
      <c r="P17" s="37" t="s">
        <v>863</v>
      </c>
      <c r="Q17" s="3" t="s">
        <v>555</v>
      </c>
      <c r="R17" s="8" t="s">
        <v>934</v>
      </c>
      <c r="T17" s="10">
        <v>480</v>
      </c>
      <c r="U17" s="23">
        <v>1</v>
      </c>
    </row>
    <row r="18" spans="1:21" ht="47.25" customHeight="1">
      <c r="A18" s="51">
        <v>9</v>
      </c>
      <c r="B18" s="57" t="s">
        <v>937</v>
      </c>
      <c r="C18" s="111" t="s">
        <v>683</v>
      </c>
      <c r="D18" s="5" t="s">
        <v>678</v>
      </c>
      <c r="E18" s="12">
        <f t="shared" si="0"/>
        <v>1000</v>
      </c>
      <c r="F18" s="3" t="s">
        <v>556</v>
      </c>
      <c r="G18" s="132">
        <v>4</v>
      </c>
      <c r="H18" s="132">
        <v>4</v>
      </c>
      <c r="I18" s="132"/>
      <c r="J18" s="132"/>
      <c r="K18" s="54" t="s">
        <v>553</v>
      </c>
      <c r="L18" s="8" t="s">
        <v>685</v>
      </c>
      <c r="M18" s="8" t="s">
        <v>549</v>
      </c>
      <c r="N18" s="8" t="s">
        <v>686</v>
      </c>
      <c r="O18" s="14" t="s">
        <v>687</v>
      </c>
      <c r="P18" s="38" t="s">
        <v>339</v>
      </c>
      <c r="Q18" s="3" t="s">
        <v>555</v>
      </c>
      <c r="R18" s="8" t="s">
        <v>936</v>
      </c>
      <c r="T18" s="10">
        <v>480</v>
      </c>
      <c r="U18" s="23">
        <v>1</v>
      </c>
    </row>
    <row r="19" spans="1:21" ht="46.5" customHeight="1">
      <c r="A19" s="51">
        <v>10</v>
      </c>
      <c r="B19" s="57" t="s">
        <v>939</v>
      </c>
      <c r="C19" s="111" t="s">
        <v>683</v>
      </c>
      <c r="D19" s="5" t="s">
        <v>678</v>
      </c>
      <c r="E19" s="12">
        <f t="shared" si="0"/>
        <v>1000</v>
      </c>
      <c r="F19" s="3" t="s">
        <v>556</v>
      </c>
      <c r="G19" s="132">
        <v>4</v>
      </c>
      <c r="H19" s="132">
        <v>4</v>
      </c>
      <c r="I19" s="132"/>
      <c r="J19" s="132"/>
      <c r="K19" s="54" t="s">
        <v>557</v>
      </c>
      <c r="L19" s="8" t="s">
        <v>685</v>
      </c>
      <c r="M19" s="8" t="s">
        <v>549</v>
      </c>
      <c r="N19" s="8" t="s">
        <v>686</v>
      </c>
      <c r="O19" s="14" t="s">
        <v>687</v>
      </c>
      <c r="P19" s="37" t="s">
        <v>340</v>
      </c>
      <c r="Q19" s="3" t="s">
        <v>554</v>
      </c>
      <c r="R19" s="8" t="s">
        <v>938</v>
      </c>
      <c r="T19" s="10">
        <v>480</v>
      </c>
      <c r="U19" s="23">
        <v>1</v>
      </c>
    </row>
    <row r="20" spans="1:21" ht="46.5" customHeight="1">
      <c r="A20" s="51">
        <v>12</v>
      </c>
      <c r="B20" s="57" t="s">
        <v>2459</v>
      </c>
      <c r="C20" s="111" t="s">
        <v>683</v>
      </c>
      <c r="D20" s="5" t="s">
        <v>678</v>
      </c>
      <c r="E20" s="12">
        <f>IF(L20*M20*N20*O20&gt;10000,FLOOR(L20*M20*N20*O20,1000),FLOOR(L20*M20*N20*O20,100))</f>
        <v>1000</v>
      </c>
      <c r="F20" s="3" t="s">
        <v>556</v>
      </c>
      <c r="G20" s="132">
        <v>2</v>
      </c>
      <c r="H20" s="132">
        <v>2</v>
      </c>
      <c r="I20" s="132"/>
      <c r="J20" s="132"/>
      <c r="K20" s="53" t="s">
        <v>2460</v>
      </c>
      <c r="L20" s="8" t="s">
        <v>685</v>
      </c>
      <c r="M20" s="8" t="s">
        <v>549</v>
      </c>
      <c r="N20" s="8" t="s">
        <v>686</v>
      </c>
      <c r="O20" s="14" t="s">
        <v>687</v>
      </c>
      <c r="P20" s="37" t="s">
        <v>1232</v>
      </c>
      <c r="Q20" s="3"/>
      <c r="R20" s="8" t="s">
        <v>2461</v>
      </c>
      <c r="T20" s="10">
        <v>480</v>
      </c>
      <c r="U20" s="23">
        <v>1</v>
      </c>
    </row>
    <row r="21" spans="1:21" ht="42.75" customHeight="1">
      <c r="A21" s="51">
        <v>13</v>
      </c>
      <c r="B21" s="57" t="s">
        <v>941</v>
      </c>
      <c r="C21" s="111" t="s">
        <v>683</v>
      </c>
      <c r="D21" s="5" t="s">
        <v>678</v>
      </c>
      <c r="E21" s="12">
        <f t="shared" si="0"/>
        <v>1000</v>
      </c>
      <c r="F21" s="3" t="s">
        <v>551</v>
      </c>
      <c r="G21" s="133">
        <v>2</v>
      </c>
      <c r="H21" s="133">
        <v>2</v>
      </c>
      <c r="I21" s="132"/>
      <c r="J21" s="132"/>
      <c r="K21" s="53" t="s">
        <v>1742</v>
      </c>
      <c r="L21" s="8" t="s">
        <v>685</v>
      </c>
      <c r="M21" s="8" t="s">
        <v>549</v>
      </c>
      <c r="N21" s="8" t="s">
        <v>686</v>
      </c>
      <c r="O21" s="14" t="s">
        <v>687</v>
      </c>
      <c r="P21" s="37" t="s">
        <v>341</v>
      </c>
      <c r="Q21" s="3" t="s">
        <v>555</v>
      </c>
      <c r="R21" s="8" t="s">
        <v>940</v>
      </c>
      <c r="T21" s="10">
        <v>480</v>
      </c>
      <c r="U21" s="23">
        <v>1</v>
      </c>
    </row>
    <row r="22" spans="1:21" ht="48.75" customHeight="1">
      <c r="A22" s="51">
        <v>14</v>
      </c>
      <c r="B22" s="57" t="s">
        <v>0</v>
      </c>
      <c r="C22" s="111" t="s">
        <v>683</v>
      </c>
      <c r="D22" s="5" t="s">
        <v>678</v>
      </c>
      <c r="E22" s="12">
        <f t="shared" si="0"/>
        <v>1000</v>
      </c>
      <c r="F22" s="3" t="s">
        <v>556</v>
      </c>
      <c r="G22" s="132">
        <v>2</v>
      </c>
      <c r="H22" s="132">
        <v>2</v>
      </c>
      <c r="I22" s="132"/>
      <c r="J22" s="132"/>
      <c r="K22" s="54" t="s">
        <v>558</v>
      </c>
      <c r="L22" s="8" t="s">
        <v>685</v>
      </c>
      <c r="M22" s="8" t="s">
        <v>549</v>
      </c>
      <c r="N22" s="8" t="s">
        <v>686</v>
      </c>
      <c r="O22" s="14" t="s">
        <v>687</v>
      </c>
      <c r="P22" s="37" t="s">
        <v>342</v>
      </c>
      <c r="Q22" s="3" t="s">
        <v>555</v>
      </c>
      <c r="R22" s="8" t="s">
        <v>942</v>
      </c>
      <c r="T22" s="10">
        <v>480</v>
      </c>
      <c r="U22" s="23">
        <v>1</v>
      </c>
    </row>
    <row r="23" spans="1:21" ht="51.75" customHeight="1">
      <c r="A23" s="51">
        <v>15</v>
      </c>
      <c r="B23" s="57" t="s">
        <v>1233</v>
      </c>
      <c r="C23" s="111" t="s">
        <v>683</v>
      </c>
      <c r="D23" s="5" t="s">
        <v>678</v>
      </c>
      <c r="E23" s="12">
        <f>IF(L23*M23*N23*O23&gt;10000,FLOOR(L23*M23*N23*O23,1000),FLOOR(L23*M23*N23*O23,100))</f>
        <v>1000</v>
      </c>
      <c r="F23" s="3" t="s">
        <v>871</v>
      </c>
      <c r="G23" s="132">
        <v>4</v>
      </c>
      <c r="H23" s="132">
        <v>4</v>
      </c>
      <c r="I23" s="132"/>
      <c r="J23" s="132">
        <v>1</v>
      </c>
      <c r="K23" s="54" t="s">
        <v>1234</v>
      </c>
      <c r="L23" s="8" t="s">
        <v>685</v>
      </c>
      <c r="M23" s="8" t="s">
        <v>549</v>
      </c>
      <c r="N23" s="8" t="s">
        <v>686</v>
      </c>
      <c r="O23" s="14" t="s">
        <v>687</v>
      </c>
      <c r="P23" s="37" t="s">
        <v>1594</v>
      </c>
      <c r="Q23" s="3"/>
      <c r="R23" s="8" t="s">
        <v>1235</v>
      </c>
      <c r="T23" s="10">
        <v>480</v>
      </c>
      <c r="U23" s="23">
        <v>1</v>
      </c>
    </row>
    <row r="24" spans="1:21" ht="51.75" customHeight="1">
      <c r="A24" s="51">
        <v>15</v>
      </c>
      <c r="B24" s="55" t="str">
        <f>B23</f>
        <v>LONG ROAD, THE     </v>
      </c>
      <c r="C24" s="112" t="s">
        <v>683</v>
      </c>
      <c r="D24" s="31" t="s">
        <v>2743</v>
      </c>
      <c r="E24" s="54" t="s">
        <v>1236</v>
      </c>
      <c r="F24" s="3" t="s">
        <v>2378</v>
      </c>
      <c r="G24" s="71"/>
      <c r="H24" s="81"/>
      <c r="I24" s="81"/>
      <c r="J24" s="81"/>
      <c r="L24" s="8"/>
      <c r="M24" s="8"/>
      <c r="N24" s="8"/>
      <c r="O24" s="14"/>
      <c r="P24" s="37"/>
      <c r="Q24" s="3"/>
      <c r="R24" s="8" t="s">
        <v>1237</v>
      </c>
      <c r="T24" s="10">
        <v>480</v>
      </c>
      <c r="U24" s="23" t="s">
        <v>1248</v>
      </c>
    </row>
    <row r="25" spans="1:21" ht="43.5" customHeight="1">
      <c r="A25" s="51">
        <v>16</v>
      </c>
      <c r="B25" s="57" t="s">
        <v>1238</v>
      </c>
      <c r="C25" s="111" t="s">
        <v>683</v>
      </c>
      <c r="D25" s="5" t="s">
        <v>678</v>
      </c>
      <c r="E25" s="12">
        <f>IF(L25*M25*N25*O25&gt;10000,FLOOR(L25*M25*N25*O25,1000),FLOOR(L25*M25*N25*O25,100))</f>
        <v>1000</v>
      </c>
      <c r="F25" s="3" t="s">
        <v>556</v>
      </c>
      <c r="G25" s="133">
        <v>4</v>
      </c>
      <c r="H25" s="133">
        <v>4</v>
      </c>
      <c r="I25" s="132"/>
      <c r="J25" s="132">
        <v>1</v>
      </c>
      <c r="K25" s="54" t="s">
        <v>1239</v>
      </c>
      <c r="L25" s="8" t="s">
        <v>685</v>
      </c>
      <c r="M25" s="8" t="s">
        <v>549</v>
      </c>
      <c r="N25" s="8" t="s">
        <v>686</v>
      </c>
      <c r="O25" s="14" t="s">
        <v>687</v>
      </c>
      <c r="P25" s="37" t="s">
        <v>2037</v>
      </c>
      <c r="Q25" s="3" t="s">
        <v>555</v>
      </c>
      <c r="R25" s="8" t="s">
        <v>1240</v>
      </c>
      <c r="T25" s="10">
        <v>480</v>
      </c>
      <c r="U25" s="23">
        <v>1</v>
      </c>
    </row>
    <row r="26" spans="1:21" ht="51.75" customHeight="1">
      <c r="A26" s="51">
        <f>A25</f>
        <v>16</v>
      </c>
      <c r="B26" s="55" t="str">
        <f>B25</f>
        <v>Lucky Break</v>
      </c>
      <c r="C26" s="112" t="s">
        <v>683</v>
      </c>
      <c r="D26" s="31" t="s">
        <v>2743</v>
      </c>
      <c r="E26" s="54" t="s">
        <v>1236</v>
      </c>
      <c r="F26" s="3" t="s">
        <v>2378</v>
      </c>
      <c r="G26" s="71"/>
      <c r="H26" s="81"/>
      <c r="I26" s="81"/>
      <c r="J26" s="81"/>
      <c r="L26" s="8"/>
      <c r="M26" s="8"/>
      <c r="N26" s="8"/>
      <c r="O26" s="14"/>
      <c r="P26" s="37"/>
      <c r="Q26" s="3"/>
      <c r="R26" s="8" t="s">
        <v>1237</v>
      </c>
      <c r="T26" s="10">
        <v>480</v>
      </c>
      <c r="U26" s="23" t="s">
        <v>1248</v>
      </c>
    </row>
    <row r="27" spans="1:21" ht="54" customHeight="1">
      <c r="A27" s="51">
        <v>17</v>
      </c>
      <c r="B27" s="57" t="s">
        <v>2</v>
      </c>
      <c r="C27" s="111" t="s">
        <v>683</v>
      </c>
      <c r="D27" s="5" t="s">
        <v>678</v>
      </c>
      <c r="E27" s="12">
        <f>IF(L27*M27*N27*O27&gt;10000,FLOOR(L27*M27*N27*O27,1000),FLOOR(L27*M27*N27*O27,100))</f>
        <v>1000</v>
      </c>
      <c r="F27" s="3" t="s">
        <v>556</v>
      </c>
      <c r="G27" s="133">
        <v>0</v>
      </c>
      <c r="H27" s="133">
        <v>0</v>
      </c>
      <c r="I27" s="132"/>
      <c r="J27" s="132"/>
      <c r="K27" s="54" t="s">
        <v>553</v>
      </c>
      <c r="L27" s="8" t="s">
        <v>685</v>
      </c>
      <c r="M27" s="8" t="s">
        <v>549</v>
      </c>
      <c r="N27" s="8" t="s">
        <v>686</v>
      </c>
      <c r="O27" s="14" t="s">
        <v>687</v>
      </c>
      <c r="P27" s="37" t="s">
        <v>343</v>
      </c>
      <c r="Q27" s="3" t="s">
        <v>554</v>
      </c>
      <c r="R27" s="8" t="s">
        <v>1</v>
      </c>
      <c r="T27" s="10">
        <v>480</v>
      </c>
      <c r="U27" s="23">
        <v>1</v>
      </c>
    </row>
    <row r="28" spans="1:21" ht="51.75" customHeight="1">
      <c r="A28" s="51">
        <v>18</v>
      </c>
      <c r="B28" s="57" t="s">
        <v>4</v>
      </c>
      <c r="C28" s="111" t="s">
        <v>683</v>
      </c>
      <c r="D28" s="5" t="s">
        <v>2743</v>
      </c>
      <c r="E28" s="12">
        <f>IF(L28*M28*N28*O28&gt;10000,FLOOR(L28*M28*N28*O28,1000),FLOOR(L28*M28*N28*O28,100))</f>
        <v>1000</v>
      </c>
      <c r="F28" s="3" t="s">
        <v>556</v>
      </c>
      <c r="G28" s="133">
        <v>0</v>
      </c>
      <c r="H28" s="133">
        <v>0</v>
      </c>
      <c r="I28" s="132"/>
      <c r="J28" s="132"/>
      <c r="K28" s="54" t="s">
        <v>408</v>
      </c>
      <c r="L28" s="8" t="s">
        <v>685</v>
      </c>
      <c r="M28" s="8" t="s">
        <v>549</v>
      </c>
      <c r="N28" s="8" t="s">
        <v>686</v>
      </c>
      <c r="O28" s="14" t="s">
        <v>687</v>
      </c>
      <c r="P28" s="37" t="s">
        <v>3143</v>
      </c>
      <c r="Q28" s="3" t="s">
        <v>555</v>
      </c>
      <c r="R28" s="8" t="s">
        <v>3</v>
      </c>
      <c r="T28" s="10">
        <v>480</v>
      </c>
      <c r="U28" s="23">
        <v>1</v>
      </c>
    </row>
    <row r="29" spans="1:21" ht="47.25" customHeight="1">
      <c r="A29" s="51">
        <v>19</v>
      </c>
      <c r="B29" s="57" t="s">
        <v>6</v>
      </c>
      <c r="C29" s="111" t="s">
        <v>683</v>
      </c>
      <c r="D29" s="5" t="s">
        <v>678</v>
      </c>
      <c r="E29" s="12">
        <f t="shared" si="0"/>
        <v>1000</v>
      </c>
      <c r="F29" s="3" t="s">
        <v>556</v>
      </c>
      <c r="G29" s="132">
        <v>2</v>
      </c>
      <c r="H29" s="132">
        <v>2</v>
      </c>
      <c r="I29" s="132"/>
      <c r="J29" s="132"/>
      <c r="K29" s="54" t="s">
        <v>408</v>
      </c>
      <c r="L29" s="8" t="s">
        <v>685</v>
      </c>
      <c r="M29" s="8" t="s">
        <v>549</v>
      </c>
      <c r="N29" s="8" t="s">
        <v>686</v>
      </c>
      <c r="O29" s="14" t="s">
        <v>687</v>
      </c>
      <c r="P29" s="37" t="s">
        <v>909</v>
      </c>
      <c r="Q29" s="3" t="s">
        <v>555</v>
      </c>
      <c r="R29" s="8" t="s">
        <v>5</v>
      </c>
      <c r="T29" s="10">
        <v>480</v>
      </c>
      <c r="U29" s="23">
        <v>1</v>
      </c>
    </row>
    <row r="30" spans="1:21" ht="47.25" customHeight="1">
      <c r="A30" s="51">
        <v>20</v>
      </c>
      <c r="B30" s="57" t="s">
        <v>1241</v>
      </c>
      <c r="C30" s="111" t="s">
        <v>683</v>
      </c>
      <c r="D30" s="5" t="s">
        <v>678</v>
      </c>
      <c r="E30" s="12">
        <f>IF(L30*M30*N30*O30&gt;10000,FLOOR(L30*M30*N30*O30,1000),FLOOR(L30*M30*N30*O30,100))</f>
        <v>1000</v>
      </c>
      <c r="F30" s="3" t="s">
        <v>556</v>
      </c>
      <c r="G30" s="133">
        <v>4</v>
      </c>
      <c r="H30" s="133">
        <v>4</v>
      </c>
      <c r="I30" s="132"/>
      <c r="J30" s="132">
        <v>1</v>
      </c>
      <c r="K30" s="54" t="s">
        <v>1242</v>
      </c>
      <c r="L30" s="8" t="s">
        <v>685</v>
      </c>
      <c r="M30" s="8" t="s">
        <v>549</v>
      </c>
      <c r="N30" s="8" t="s">
        <v>686</v>
      </c>
      <c r="O30" s="14">
        <v>0.9</v>
      </c>
      <c r="P30" s="37" t="s">
        <v>1243</v>
      </c>
      <c r="Q30" s="3" t="s">
        <v>555</v>
      </c>
      <c r="R30" s="8" t="s">
        <v>1244</v>
      </c>
      <c r="T30" s="10">
        <v>480</v>
      </c>
      <c r="U30" s="23">
        <v>1</v>
      </c>
    </row>
    <row r="31" spans="1:21" ht="49.5" customHeight="1">
      <c r="A31" s="51">
        <v>21</v>
      </c>
      <c r="B31" s="57" t="s">
        <v>8</v>
      </c>
      <c r="C31" s="111" t="s">
        <v>683</v>
      </c>
      <c r="D31" s="5" t="s">
        <v>678</v>
      </c>
      <c r="E31" s="12">
        <f t="shared" si="0"/>
        <v>1000</v>
      </c>
      <c r="F31" s="3" t="s">
        <v>551</v>
      </c>
      <c r="G31" s="132">
        <v>2</v>
      </c>
      <c r="H31" s="132">
        <v>2</v>
      </c>
      <c r="I31" s="132"/>
      <c r="J31" s="132"/>
      <c r="K31" s="54" t="s">
        <v>550</v>
      </c>
      <c r="L31" s="8" t="s">
        <v>685</v>
      </c>
      <c r="M31" s="8" t="s">
        <v>549</v>
      </c>
      <c r="N31" s="8" t="s">
        <v>686</v>
      </c>
      <c r="O31" s="14" t="s">
        <v>687</v>
      </c>
      <c r="P31" s="37" t="s">
        <v>656</v>
      </c>
      <c r="Q31" s="3" t="s">
        <v>555</v>
      </c>
      <c r="R31" s="8" t="s">
        <v>7</v>
      </c>
      <c r="T31" s="10">
        <v>480</v>
      </c>
      <c r="U31" s="23">
        <v>1</v>
      </c>
    </row>
    <row r="32" spans="1:21" ht="60.75" customHeight="1">
      <c r="A32" s="51">
        <v>22</v>
      </c>
      <c r="B32" s="57" t="s">
        <v>10</v>
      </c>
      <c r="C32" s="111" t="s">
        <v>683</v>
      </c>
      <c r="D32" s="5" t="s">
        <v>678</v>
      </c>
      <c r="E32" s="12">
        <f t="shared" si="0"/>
        <v>1000</v>
      </c>
      <c r="F32" s="3" t="s">
        <v>556</v>
      </c>
      <c r="G32" s="132">
        <v>4</v>
      </c>
      <c r="H32" s="132">
        <v>4</v>
      </c>
      <c r="I32" s="132"/>
      <c r="J32" s="132">
        <v>1</v>
      </c>
      <c r="K32" s="54" t="s">
        <v>553</v>
      </c>
      <c r="L32" s="8" t="s">
        <v>685</v>
      </c>
      <c r="M32" s="8" t="s">
        <v>549</v>
      </c>
      <c r="N32" s="8" t="s">
        <v>686</v>
      </c>
      <c r="O32" s="14" t="s">
        <v>687</v>
      </c>
      <c r="P32" s="37" t="s">
        <v>657</v>
      </c>
      <c r="Q32" s="3" t="s">
        <v>555</v>
      </c>
      <c r="R32" s="8" t="s">
        <v>9</v>
      </c>
      <c r="T32" s="10">
        <v>480</v>
      </c>
      <c r="U32" s="23">
        <v>1</v>
      </c>
    </row>
    <row r="33" spans="1:21" ht="45" customHeight="1">
      <c r="A33" s="51">
        <v>23</v>
      </c>
      <c r="B33" s="57" t="s">
        <v>12</v>
      </c>
      <c r="C33" s="111" t="s">
        <v>683</v>
      </c>
      <c r="D33" s="5" t="s">
        <v>678</v>
      </c>
      <c r="E33" s="12">
        <f t="shared" si="0"/>
        <v>1000</v>
      </c>
      <c r="F33" s="3" t="s">
        <v>556</v>
      </c>
      <c r="G33" s="132">
        <v>4</v>
      </c>
      <c r="H33" s="132">
        <v>4</v>
      </c>
      <c r="I33" s="132"/>
      <c r="J33" s="132">
        <v>1</v>
      </c>
      <c r="K33" s="54" t="s">
        <v>553</v>
      </c>
      <c r="L33" s="8" t="s">
        <v>685</v>
      </c>
      <c r="M33" s="8" t="s">
        <v>549</v>
      </c>
      <c r="N33" s="8" t="s">
        <v>686</v>
      </c>
      <c r="O33" s="14" t="s">
        <v>687</v>
      </c>
      <c r="P33" s="37" t="s">
        <v>1754</v>
      </c>
      <c r="Q33" s="3" t="s">
        <v>555</v>
      </c>
      <c r="R33" s="8" t="s">
        <v>11</v>
      </c>
      <c r="T33" s="10">
        <v>480</v>
      </c>
      <c r="U33" s="23">
        <v>1</v>
      </c>
    </row>
    <row r="34" spans="1:21" ht="45" customHeight="1">
      <c r="A34" s="51">
        <v>24</v>
      </c>
      <c r="B34" s="57" t="s">
        <v>1956</v>
      </c>
      <c r="C34" s="112" t="s">
        <v>683</v>
      </c>
      <c r="D34" s="31" t="s">
        <v>2743</v>
      </c>
      <c r="E34" s="12">
        <f>IF(L34*M34*N34*O34&gt;10000,FLOOR(L34*M34*N34*O34,1000),FLOOR(L34*M34*N34*O34,100))</f>
        <v>1000</v>
      </c>
      <c r="F34" s="3" t="s">
        <v>556</v>
      </c>
      <c r="G34" s="132">
        <v>2</v>
      </c>
      <c r="H34" s="132">
        <v>2</v>
      </c>
      <c r="I34" s="132"/>
      <c r="J34" s="132"/>
      <c r="K34" s="54" t="s">
        <v>1245</v>
      </c>
      <c r="L34" s="8" t="s">
        <v>685</v>
      </c>
      <c r="M34" s="8" t="s">
        <v>549</v>
      </c>
      <c r="N34" s="8" t="s">
        <v>686</v>
      </c>
      <c r="O34" s="14" t="s">
        <v>687</v>
      </c>
      <c r="P34" s="37" t="s">
        <v>1246</v>
      </c>
      <c r="Q34" s="3"/>
      <c r="R34" s="8" t="s">
        <v>1247</v>
      </c>
      <c r="T34" s="10">
        <v>480</v>
      </c>
      <c r="U34" s="23">
        <v>1</v>
      </c>
    </row>
    <row r="35" spans="1:21" ht="38.25" customHeight="1">
      <c r="A35" s="51">
        <v>25</v>
      </c>
      <c r="B35" s="57" t="s">
        <v>14</v>
      </c>
      <c r="C35" s="111" t="s">
        <v>683</v>
      </c>
      <c r="D35" s="5" t="s">
        <v>678</v>
      </c>
      <c r="E35" s="12">
        <f t="shared" si="0"/>
        <v>1000</v>
      </c>
      <c r="F35" s="3" t="s">
        <v>556</v>
      </c>
      <c r="G35" s="132">
        <v>2</v>
      </c>
      <c r="H35" s="132">
        <v>2</v>
      </c>
      <c r="I35" s="132"/>
      <c r="J35" s="132"/>
      <c r="K35" s="54" t="s">
        <v>553</v>
      </c>
      <c r="L35" s="8" t="s">
        <v>685</v>
      </c>
      <c r="M35" s="8" t="s">
        <v>549</v>
      </c>
      <c r="N35" s="8" t="s">
        <v>686</v>
      </c>
      <c r="O35" s="14" t="s">
        <v>687</v>
      </c>
      <c r="P35" s="37" t="s">
        <v>593</v>
      </c>
      <c r="Q35" s="3" t="s">
        <v>555</v>
      </c>
      <c r="R35" s="8" t="s">
        <v>13</v>
      </c>
      <c r="T35" s="10">
        <v>480</v>
      </c>
      <c r="U35" s="23">
        <v>1</v>
      </c>
    </row>
    <row r="36" spans="1:21" ht="60.75" customHeight="1">
      <c r="A36" s="51">
        <v>26</v>
      </c>
      <c r="B36" s="57" t="s">
        <v>16</v>
      </c>
      <c r="C36" s="111" t="s">
        <v>683</v>
      </c>
      <c r="D36" s="5" t="s">
        <v>678</v>
      </c>
      <c r="E36" s="12">
        <f t="shared" si="0"/>
        <v>1000</v>
      </c>
      <c r="F36" s="3" t="s">
        <v>556</v>
      </c>
      <c r="G36" s="132">
        <v>4</v>
      </c>
      <c r="H36" s="132">
        <v>4</v>
      </c>
      <c r="I36" s="132"/>
      <c r="J36" s="132"/>
      <c r="K36" s="54" t="s">
        <v>559</v>
      </c>
      <c r="L36" s="8" t="s">
        <v>685</v>
      </c>
      <c r="M36" s="8" t="s">
        <v>549</v>
      </c>
      <c r="N36" s="8" t="s">
        <v>686</v>
      </c>
      <c r="O36" s="14" t="s">
        <v>687</v>
      </c>
      <c r="P36" s="37" t="s">
        <v>1755</v>
      </c>
      <c r="Q36" s="3" t="s">
        <v>554</v>
      </c>
      <c r="R36" s="8" t="s">
        <v>15</v>
      </c>
      <c r="T36" s="10">
        <v>480</v>
      </c>
      <c r="U36" s="23">
        <v>1</v>
      </c>
    </row>
    <row r="37" spans="1:21" ht="38.25" customHeight="1">
      <c r="A37" s="60">
        <v>0</v>
      </c>
      <c r="B37" s="2" t="s">
        <v>1725</v>
      </c>
      <c r="C37" s="36" t="s">
        <v>1727</v>
      </c>
      <c r="D37" s="20" t="s">
        <v>2893</v>
      </c>
      <c r="E37" s="143" t="s">
        <v>674</v>
      </c>
      <c r="F37" s="143" t="s">
        <v>675</v>
      </c>
      <c r="G37" s="137" t="s">
        <v>1595</v>
      </c>
      <c r="H37" s="137" t="s">
        <v>1598</v>
      </c>
      <c r="I37" s="137" t="s">
        <v>1599</v>
      </c>
      <c r="J37" s="137" t="s">
        <v>1600</v>
      </c>
      <c r="K37" s="30" t="s">
        <v>1726</v>
      </c>
      <c r="L37" s="144" t="s">
        <v>670</v>
      </c>
      <c r="M37" s="144" t="s">
        <v>671</v>
      </c>
      <c r="N37" s="144" t="s">
        <v>672</v>
      </c>
      <c r="O37" s="145" t="s">
        <v>673</v>
      </c>
      <c r="P37" s="2" t="s">
        <v>2894</v>
      </c>
      <c r="Q37" s="2" t="s">
        <v>676</v>
      </c>
      <c r="R37" s="146" t="s">
        <v>1155</v>
      </c>
      <c r="S37" s="147" t="s">
        <v>1155</v>
      </c>
      <c r="T37" s="146" t="s">
        <v>677</v>
      </c>
      <c r="U37" s="146">
        <f>SUM(U39:U60)</f>
        <v>17</v>
      </c>
    </row>
    <row r="38" spans="1:21" s="19" customFormat="1" ht="30" customHeight="1">
      <c r="A38" s="50">
        <v>0</v>
      </c>
      <c r="B38" s="141" t="s">
        <v>1607</v>
      </c>
      <c r="C38" s="110"/>
      <c r="D38" s="126"/>
      <c r="E38" s="2"/>
      <c r="F38" s="2" t="s">
        <v>1957</v>
      </c>
      <c r="G38" s="138">
        <f>SUM(G39:G62)</f>
        <v>16</v>
      </c>
      <c r="H38" s="138">
        <f>SUM(H39:H62)</f>
        <v>16</v>
      </c>
      <c r="I38" s="138">
        <f>SUM(I39:I62)</f>
        <v>36</v>
      </c>
      <c r="J38" s="138">
        <f>SUM(J39:J62)</f>
        <v>2</v>
      </c>
      <c r="K38" s="30"/>
      <c r="L38" s="6"/>
      <c r="M38" s="6"/>
      <c r="N38" s="120"/>
      <c r="O38" s="7"/>
      <c r="P38" s="2" t="s">
        <v>2894</v>
      </c>
      <c r="Q38" s="2"/>
      <c r="R38" s="1"/>
      <c r="S38" s="1"/>
      <c r="T38" s="41"/>
      <c r="U38" s="49">
        <f>SUM(U40:U72)</f>
        <v>56</v>
      </c>
    </row>
    <row r="39" spans="1:21" ht="38.25" customHeight="1">
      <c r="A39" s="21">
        <v>1</v>
      </c>
      <c r="B39" s="61" t="s">
        <v>2895</v>
      </c>
      <c r="C39" s="114" t="s">
        <v>2896</v>
      </c>
      <c r="D39" s="63">
        <v>250</v>
      </c>
      <c r="E39" s="12">
        <f aca="true" t="shared" si="1" ref="E39:E61">IF(L39*M39*N39*O39&gt;10000,FLOOR(L39*M39*N39*O39,1000),FLOOR(L39*M39*N39*O39,100))</f>
        <v>700</v>
      </c>
      <c r="F39" s="48" t="s">
        <v>2898</v>
      </c>
      <c r="G39" s="132"/>
      <c r="H39" s="132"/>
      <c r="I39" s="132">
        <v>2</v>
      </c>
      <c r="J39" s="132"/>
      <c r="K39" s="64" t="s">
        <v>2897</v>
      </c>
      <c r="L39" s="65">
        <v>10</v>
      </c>
      <c r="M39" s="65">
        <v>6</v>
      </c>
      <c r="N39" s="65">
        <v>24</v>
      </c>
      <c r="O39" s="66">
        <v>0.5</v>
      </c>
      <c r="P39" s="43" t="s">
        <v>2899</v>
      </c>
      <c r="Q39" s="16" t="s">
        <v>2900</v>
      </c>
      <c r="R39" s="67" t="s">
        <v>2901</v>
      </c>
      <c r="S39" s="68" t="s">
        <v>2902</v>
      </c>
      <c r="T39" s="69">
        <v>480</v>
      </c>
      <c r="U39" s="70">
        <v>1</v>
      </c>
    </row>
    <row r="40" spans="1:21" ht="38.25" customHeight="1">
      <c r="A40" s="21">
        <v>2</v>
      </c>
      <c r="B40" s="61" t="s">
        <v>2903</v>
      </c>
      <c r="C40" s="114" t="s">
        <v>2904</v>
      </c>
      <c r="D40" s="63">
        <v>250</v>
      </c>
      <c r="E40" s="12">
        <f t="shared" si="1"/>
        <v>1500</v>
      </c>
      <c r="F40" s="48" t="s">
        <v>2906</v>
      </c>
      <c r="G40" s="132"/>
      <c r="H40" s="132"/>
      <c r="I40" s="132">
        <v>2</v>
      </c>
      <c r="J40" s="132"/>
      <c r="K40" s="64" t="s">
        <v>2905</v>
      </c>
      <c r="L40" s="65">
        <v>10</v>
      </c>
      <c r="M40" s="65">
        <v>9</v>
      </c>
      <c r="N40" s="65">
        <v>24</v>
      </c>
      <c r="O40" s="66">
        <v>0.7</v>
      </c>
      <c r="P40" s="16" t="s">
        <v>1596</v>
      </c>
      <c r="Q40" s="16" t="s">
        <v>2900</v>
      </c>
      <c r="R40" s="67" t="s">
        <v>2901</v>
      </c>
      <c r="S40" s="72" t="s">
        <v>2907</v>
      </c>
      <c r="T40" s="73">
        <v>480</v>
      </c>
      <c r="U40" s="70">
        <v>1</v>
      </c>
    </row>
    <row r="41" spans="1:21" ht="41.25" customHeight="1">
      <c r="A41" s="21">
        <f>A40</f>
        <v>2</v>
      </c>
      <c r="B41" s="64" t="s">
        <v>2903</v>
      </c>
      <c r="C41" s="115" t="s">
        <v>2904</v>
      </c>
      <c r="D41" s="74">
        <v>250</v>
      </c>
      <c r="E41" s="32"/>
      <c r="F41" s="48"/>
      <c r="G41" s="71"/>
      <c r="H41" s="81"/>
      <c r="I41" s="81"/>
      <c r="J41" s="81"/>
      <c r="K41" s="64" t="s">
        <v>2908</v>
      </c>
      <c r="L41" s="65"/>
      <c r="M41" s="65"/>
      <c r="N41" s="65"/>
      <c r="O41" s="66"/>
      <c r="P41" s="43"/>
      <c r="Q41" s="16"/>
      <c r="R41" s="67" t="s">
        <v>2901</v>
      </c>
      <c r="S41" s="72" t="s">
        <v>2909</v>
      </c>
      <c r="T41" s="73">
        <v>1500</v>
      </c>
      <c r="U41" s="70" t="s">
        <v>2910</v>
      </c>
    </row>
    <row r="42" spans="1:21" ht="38.25" customHeight="1">
      <c r="A42" s="21">
        <v>3</v>
      </c>
      <c r="B42" s="61" t="s">
        <v>2911</v>
      </c>
      <c r="C42" s="114" t="s">
        <v>2904</v>
      </c>
      <c r="D42" s="63">
        <v>250</v>
      </c>
      <c r="E42" s="12">
        <f t="shared" si="1"/>
        <v>1500</v>
      </c>
      <c r="F42" s="48" t="s">
        <v>2052</v>
      </c>
      <c r="G42" s="132"/>
      <c r="H42" s="132"/>
      <c r="I42" s="132">
        <v>2</v>
      </c>
      <c r="J42" s="132"/>
      <c r="K42" s="64" t="s">
        <v>2912</v>
      </c>
      <c r="L42" s="65">
        <v>10</v>
      </c>
      <c r="M42" s="65">
        <v>9</v>
      </c>
      <c r="N42" s="65">
        <v>24</v>
      </c>
      <c r="O42" s="66">
        <v>0.7</v>
      </c>
      <c r="P42" s="43" t="s">
        <v>2913</v>
      </c>
      <c r="Q42" s="16" t="s">
        <v>2501</v>
      </c>
      <c r="R42" s="67" t="s">
        <v>2901</v>
      </c>
      <c r="S42" s="72" t="s">
        <v>2914</v>
      </c>
      <c r="T42" s="73">
        <v>480</v>
      </c>
      <c r="U42" s="70">
        <v>1</v>
      </c>
    </row>
    <row r="43" spans="1:21" ht="38.25" customHeight="1">
      <c r="A43" s="21">
        <v>4</v>
      </c>
      <c r="B43" s="61" t="s">
        <v>2915</v>
      </c>
      <c r="C43" s="114" t="s">
        <v>2904</v>
      </c>
      <c r="D43" s="63">
        <v>250</v>
      </c>
      <c r="E43" s="12">
        <f t="shared" si="1"/>
        <v>1500</v>
      </c>
      <c r="F43" s="48" t="s">
        <v>2906</v>
      </c>
      <c r="G43" s="132"/>
      <c r="H43" s="132"/>
      <c r="I43" s="132">
        <v>2</v>
      </c>
      <c r="J43" s="132"/>
      <c r="K43" s="64" t="s">
        <v>2916</v>
      </c>
      <c r="L43" s="65">
        <v>10</v>
      </c>
      <c r="M43" s="65">
        <v>9</v>
      </c>
      <c r="N43" s="65">
        <v>24</v>
      </c>
      <c r="O43" s="66">
        <v>0.7</v>
      </c>
      <c r="P43" s="16" t="s">
        <v>2917</v>
      </c>
      <c r="Q43" s="16" t="s">
        <v>2918</v>
      </c>
      <c r="R43" s="67" t="s">
        <v>2901</v>
      </c>
      <c r="S43" s="72" t="s">
        <v>2919</v>
      </c>
      <c r="T43" s="73">
        <v>480</v>
      </c>
      <c r="U43" s="70">
        <v>1</v>
      </c>
    </row>
    <row r="44" spans="1:21" ht="41.25" customHeight="1">
      <c r="A44" s="21">
        <f>A43</f>
        <v>4</v>
      </c>
      <c r="B44" s="64" t="str">
        <f>B43</f>
        <v>Fifteenth Character, The </v>
      </c>
      <c r="C44" s="115" t="s">
        <v>2904</v>
      </c>
      <c r="D44" s="74">
        <v>250</v>
      </c>
      <c r="E44" s="32"/>
      <c r="F44" s="48"/>
      <c r="G44" s="71"/>
      <c r="H44" s="81"/>
      <c r="I44" s="81"/>
      <c r="J44" s="81"/>
      <c r="K44" s="64" t="s">
        <v>2908</v>
      </c>
      <c r="L44" s="65"/>
      <c r="M44" s="65"/>
      <c r="N44" s="65"/>
      <c r="O44" s="66"/>
      <c r="P44" s="43" t="s">
        <v>2920</v>
      </c>
      <c r="Q44" s="16"/>
      <c r="R44" s="67" t="s">
        <v>2901</v>
      </c>
      <c r="S44" s="72" t="s">
        <v>2921</v>
      </c>
      <c r="T44" s="73">
        <v>1500</v>
      </c>
      <c r="U44" s="70" t="s">
        <v>2910</v>
      </c>
    </row>
    <row r="45" spans="1:21" ht="38.25" customHeight="1">
      <c r="A45" s="21">
        <v>5</v>
      </c>
      <c r="B45" s="61" t="s">
        <v>2922</v>
      </c>
      <c r="C45" s="114" t="s">
        <v>2904</v>
      </c>
      <c r="D45" s="63">
        <v>250</v>
      </c>
      <c r="E45" s="12">
        <f t="shared" si="1"/>
        <v>700</v>
      </c>
      <c r="F45" s="48" t="s">
        <v>2906</v>
      </c>
      <c r="G45" s="132"/>
      <c r="H45" s="132"/>
      <c r="I45" s="132">
        <v>2</v>
      </c>
      <c r="J45" s="132"/>
      <c r="K45" s="75" t="s">
        <v>1301</v>
      </c>
      <c r="L45" s="65">
        <v>10</v>
      </c>
      <c r="M45" s="65">
        <v>6</v>
      </c>
      <c r="N45" s="65">
        <v>24</v>
      </c>
      <c r="O45" s="66">
        <v>0.5</v>
      </c>
      <c r="P45" s="43" t="s">
        <v>1302</v>
      </c>
      <c r="Q45" s="16" t="s">
        <v>2900</v>
      </c>
      <c r="R45" s="67" t="s">
        <v>2901</v>
      </c>
      <c r="S45" s="72" t="s">
        <v>1303</v>
      </c>
      <c r="T45" s="73">
        <v>480</v>
      </c>
      <c r="U45" s="70">
        <v>1</v>
      </c>
    </row>
    <row r="46" spans="1:21" ht="38.25" customHeight="1">
      <c r="A46" s="21">
        <v>6</v>
      </c>
      <c r="B46" s="61" t="s">
        <v>1304</v>
      </c>
      <c r="C46" s="114" t="s">
        <v>1305</v>
      </c>
      <c r="D46" s="63">
        <v>250</v>
      </c>
      <c r="E46" s="12">
        <f t="shared" si="1"/>
        <v>1500</v>
      </c>
      <c r="F46" s="48" t="s">
        <v>556</v>
      </c>
      <c r="G46" s="132">
        <v>4</v>
      </c>
      <c r="H46" s="132">
        <v>4</v>
      </c>
      <c r="I46" s="132">
        <v>2</v>
      </c>
      <c r="J46" s="132"/>
      <c r="K46" s="64" t="s">
        <v>557</v>
      </c>
      <c r="L46" s="65">
        <v>10</v>
      </c>
      <c r="M46" s="65">
        <v>9</v>
      </c>
      <c r="N46" s="65">
        <v>24</v>
      </c>
      <c r="O46" s="66">
        <v>0.7</v>
      </c>
      <c r="P46" s="16" t="s">
        <v>1306</v>
      </c>
      <c r="Q46" s="16" t="s">
        <v>554</v>
      </c>
      <c r="R46" s="67" t="s">
        <v>1307</v>
      </c>
      <c r="S46" s="72" t="s">
        <v>1308</v>
      </c>
      <c r="T46" s="73">
        <v>480</v>
      </c>
      <c r="U46" s="70">
        <v>1</v>
      </c>
    </row>
    <row r="47" spans="1:21" ht="41.25" customHeight="1">
      <c r="A47" s="21">
        <f>A46</f>
        <v>6</v>
      </c>
      <c r="B47" s="64" t="s">
        <v>1304</v>
      </c>
      <c r="C47" s="115" t="s">
        <v>1305</v>
      </c>
      <c r="D47" s="74">
        <v>250</v>
      </c>
      <c r="E47" s="32"/>
      <c r="F47" s="48"/>
      <c r="G47" s="71"/>
      <c r="H47" s="81"/>
      <c r="I47" s="81"/>
      <c r="J47" s="81"/>
      <c r="K47" s="64" t="s">
        <v>2908</v>
      </c>
      <c r="L47" s="65"/>
      <c r="M47" s="65"/>
      <c r="N47" s="65"/>
      <c r="O47" s="66"/>
      <c r="P47" s="43" t="s">
        <v>1309</v>
      </c>
      <c r="Q47" s="16"/>
      <c r="R47" s="67" t="s">
        <v>1307</v>
      </c>
      <c r="S47" s="72" t="s">
        <v>1310</v>
      </c>
      <c r="T47" s="73">
        <v>1500</v>
      </c>
      <c r="U47" s="70" t="s">
        <v>914</v>
      </c>
    </row>
    <row r="48" spans="1:21" ht="38.25" customHeight="1">
      <c r="A48" s="21">
        <v>7</v>
      </c>
      <c r="B48" s="61" t="s">
        <v>1311</v>
      </c>
      <c r="C48" s="114" t="s">
        <v>1305</v>
      </c>
      <c r="D48" s="63">
        <v>250</v>
      </c>
      <c r="E48" s="12">
        <f t="shared" si="1"/>
        <v>1500</v>
      </c>
      <c r="F48" s="48" t="s">
        <v>290</v>
      </c>
      <c r="G48" s="132"/>
      <c r="H48" s="132"/>
      <c r="I48" s="132">
        <v>2</v>
      </c>
      <c r="J48" s="132"/>
      <c r="K48" s="64" t="s">
        <v>1312</v>
      </c>
      <c r="L48" s="65">
        <v>10</v>
      </c>
      <c r="M48" s="65">
        <v>9</v>
      </c>
      <c r="N48" s="65">
        <v>24</v>
      </c>
      <c r="O48" s="66">
        <v>0.7</v>
      </c>
      <c r="P48" s="43" t="s">
        <v>1313</v>
      </c>
      <c r="Q48" s="16" t="s">
        <v>2501</v>
      </c>
      <c r="R48" s="67" t="s">
        <v>1307</v>
      </c>
      <c r="S48" s="68" t="s">
        <v>1314</v>
      </c>
      <c r="T48" s="69">
        <v>480</v>
      </c>
      <c r="U48" s="70">
        <v>1</v>
      </c>
    </row>
    <row r="49" spans="1:21" ht="38.25" customHeight="1">
      <c r="A49" s="21">
        <v>8</v>
      </c>
      <c r="B49" s="61" t="s">
        <v>1315</v>
      </c>
      <c r="C49" s="114" t="s">
        <v>1305</v>
      </c>
      <c r="D49" s="63">
        <v>250</v>
      </c>
      <c r="E49" s="12">
        <f t="shared" si="1"/>
        <v>1500</v>
      </c>
      <c r="F49" s="48" t="s">
        <v>552</v>
      </c>
      <c r="G49" s="132"/>
      <c r="H49" s="132"/>
      <c r="I49" s="132">
        <v>2</v>
      </c>
      <c r="J49" s="132"/>
      <c r="K49" s="64" t="s">
        <v>1316</v>
      </c>
      <c r="L49" s="65">
        <v>10</v>
      </c>
      <c r="M49" s="65">
        <v>9</v>
      </c>
      <c r="N49" s="65">
        <v>24</v>
      </c>
      <c r="O49" s="66">
        <v>0.7</v>
      </c>
      <c r="P49" s="17" t="s">
        <v>1317</v>
      </c>
      <c r="Q49" s="16" t="s">
        <v>555</v>
      </c>
      <c r="R49" s="67" t="s">
        <v>1307</v>
      </c>
      <c r="S49" s="72" t="s">
        <v>1318</v>
      </c>
      <c r="T49" s="73">
        <v>480</v>
      </c>
      <c r="U49" s="70">
        <v>1</v>
      </c>
    </row>
    <row r="50" spans="1:21" ht="38.25" customHeight="1">
      <c r="A50" s="21">
        <v>9</v>
      </c>
      <c r="B50" s="61" t="s">
        <v>1319</v>
      </c>
      <c r="C50" s="114" t="s">
        <v>1305</v>
      </c>
      <c r="D50" s="63">
        <v>250</v>
      </c>
      <c r="E50" s="12">
        <f t="shared" si="1"/>
        <v>1500</v>
      </c>
      <c r="F50" s="48" t="s">
        <v>556</v>
      </c>
      <c r="G50" s="132">
        <v>4</v>
      </c>
      <c r="H50" s="132">
        <v>4</v>
      </c>
      <c r="I50" s="132">
        <v>2</v>
      </c>
      <c r="J50" s="132">
        <v>1</v>
      </c>
      <c r="K50" s="64" t="s">
        <v>1320</v>
      </c>
      <c r="L50" s="65">
        <v>10</v>
      </c>
      <c r="M50" s="65">
        <v>9</v>
      </c>
      <c r="N50" s="65">
        <v>24</v>
      </c>
      <c r="O50" s="66">
        <v>0.7</v>
      </c>
      <c r="P50" s="16" t="s">
        <v>1321</v>
      </c>
      <c r="Q50" s="16" t="s">
        <v>555</v>
      </c>
      <c r="R50" s="67" t="s">
        <v>1307</v>
      </c>
      <c r="S50" s="72" t="s">
        <v>1322</v>
      </c>
      <c r="T50" s="73">
        <v>480</v>
      </c>
      <c r="U50" s="70">
        <v>1</v>
      </c>
    </row>
    <row r="51" spans="1:21" ht="41.25" customHeight="1">
      <c r="A51" s="21">
        <f>A50</f>
        <v>9</v>
      </c>
      <c r="B51" s="64" t="s">
        <v>1319</v>
      </c>
      <c r="C51" s="115" t="s">
        <v>1305</v>
      </c>
      <c r="D51" s="74">
        <v>250</v>
      </c>
      <c r="E51" s="32"/>
      <c r="F51" s="48"/>
      <c r="G51" s="71"/>
      <c r="H51" s="81"/>
      <c r="I51" s="81"/>
      <c r="J51" s="81"/>
      <c r="K51" s="64" t="s">
        <v>2908</v>
      </c>
      <c r="L51" s="65"/>
      <c r="M51" s="65"/>
      <c r="N51" s="65"/>
      <c r="O51" s="66"/>
      <c r="P51" s="43" t="s">
        <v>1323</v>
      </c>
      <c r="Q51" s="16"/>
      <c r="R51" s="67" t="s">
        <v>1307</v>
      </c>
      <c r="S51" s="72" t="s">
        <v>1324</v>
      </c>
      <c r="T51" s="73">
        <v>1500</v>
      </c>
      <c r="U51" s="70" t="s">
        <v>914</v>
      </c>
    </row>
    <row r="52" spans="1:21" ht="38.25" customHeight="1">
      <c r="A52" s="21">
        <v>10</v>
      </c>
      <c r="B52" s="61" t="s">
        <v>2941</v>
      </c>
      <c r="C52" s="114" t="s">
        <v>1305</v>
      </c>
      <c r="D52" s="63">
        <v>250</v>
      </c>
      <c r="E52" s="12">
        <f t="shared" si="1"/>
        <v>1500</v>
      </c>
      <c r="F52" s="48" t="s">
        <v>2052</v>
      </c>
      <c r="G52" s="132">
        <v>4</v>
      </c>
      <c r="H52" s="132">
        <v>4</v>
      </c>
      <c r="I52" s="132">
        <v>2</v>
      </c>
      <c r="J52" s="132"/>
      <c r="K52" s="64" t="s">
        <v>2942</v>
      </c>
      <c r="L52" s="65">
        <v>10</v>
      </c>
      <c r="M52" s="65">
        <v>9</v>
      </c>
      <c r="N52" s="65">
        <v>24</v>
      </c>
      <c r="O52" s="66">
        <v>0.7</v>
      </c>
      <c r="P52" s="43" t="s">
        <v>2943</v>
      </c>
      <c r="Q52" s="16" t="s">
        <v>2501</v>
      </c>
      <c r="R52" s="67" t="s">
        <v>1307</v>
      </c>
      <c r="S52" s="68">
        <v>4232328</v>
      </c>
      <c r="T52" s="69">
        <v>480</v>
      </c>
      <c r="U52" s="70">
        <v>1</v>
      </c>
    </row>
    <row r="53" spans="1:21" ht="38.25" customHeight="1">
      <c r="A53" s="21">
        <v>11</v>
      </c>
      <c r="B53" s="61" t="s">
        <v>2944</v>
      </c>
      <c r="C53" s="114" t="s">
        <v>2945</v>
      </c>
      <c r="D53" s="63">
        <v>250</v>
      </c>
      <c r="E53" s="12">
        <f t="shared" si="1"/>
        <v>1500</v>
      </c>
      <c r="F53" s="48" t="s">
        <v>2052</v>
      </c>
      <c r="G53" s="132">
        <v>4</v>
      </c>
      <c r="H53" s="132">
        <v>4</v>
      </c>
      <c r="I53" s="132">
        <v>2</v>
      </c>
      <c r="J53" s="132">
        <v>1</v>
      </c>
      <c r="K53" s="64" t="s">
        <v>2946</v>
      </c>
      <c r="L53" s="65">
        <v>10</v>
      </c>
      <c r="M53" s="65">
        <v>9</v>
      </c>
      <c r="N53" s="65">
        <v>24</v>
      </c>
      <c r="O53" s="66">
        <v>0.7</v>
      </c>
      <c r="P53" s="43" t="s">
        <v>2947</v>
      </c>
      <c r="Q53" s="16" t="s">
        <v>2501</v>
      </c>
      <c r="R53" s="67" t="s">
        <v>2948</v>
      </c>
      <c r="S53" s="72" t="s">
        <v>2949</v>
      </c>
      <c r="T53" s="73">
        <v>480</v>
      </c>
      <c r="U53" s="70">
        <v>1</v>
      </c>
    </row>
    <row r="54" spans="1:21" ht="41.25" customHeight="1">
      <c r="A54" s="21">
        <f>A53</f>
        <v>11</v>
      </c>
      <c r="B54" s="64" t="s">
        <v>2950</v>
      </c>
      <c r="C54" s="115" t="s">
        <v>2951</v>
      </c>
      <c r="D54" s="74">
        <v>250</v>
      </c>
      <c r="E54" s="32"/>
      <c r="F54" s="48"/>
      <c r="G54" s="71"/>
      <c r="H54" s="81"/>
      <c r="I54" s="81"/>
      <c r="J54" s="81"/>
      <c r="K54" s="64" t="s">
        <v>2952</v>
      </c>
      <c r="L54" s="65"/>
      <c r="M54" s="65"/>
      <c r="N54" s="65"/>
      <c r="O54" s="66"/>
      <c r="P54" s="43" t="s">
        <v>2953</v>
      </c>
      <c r="Q54" s="16"/>
      <c r="R54" s="67" t="s">
        <v>2954</v>
      </c>
      <c r="S54" s="72" t="s">
        <v>2955</v>
      </c>
      <c r="T54" s="73">
        <v>1500</v>
      </c>
      <c r="U54" s="70" t="s">
        <v>2956</v>
      </c>
    </row>
    <row r="55" spans="1:21" ht="38.25" customHeight="1">
      <c r="A55" s="21">
        <v>12</v>
      </c>
      <c r="B55" s="61" t="s">
        <v>2957</v>
      </c>
      <c r="C55" s="114" t="s">
        <v>2951</v>
      </c>
      <c r="D55" s="63">
        <v>250</v>
      </c>
      <c r="E55" s="12">
        <f t="shared" si="1"/>
        <v>1500</v>
      </c>
      <c r="F55" s="48" t="s">
        <v>2052</v>
      </c>
      <c r="G55" s="132"/>
      <c r="H55" s="132"/>
      <c r="I55" s="132">
        <v>2</v>
      </c>
      <c r="J55" s="132"/>
      <c r="K55" s="64" t="s">
        <v>2958</v>
      </c>
      <c r="L55" s="65">
        <v>10</v>
      </c>
      <c r="M55" s="65">
        <v>9</v>
      </c>
      <c r="N55" s="65">
        <v>24</v>
      </c>
      <c r="O55" s="66">
        <v>0.7</v>
      </c>
      <c r="P55" s="43" t="s">
        <v>2959</v>
      </c>
      <c r="Q55" s="16" t="s">
        <v>2501</v>
      </c>
      <c r="R55" s="67" t="s">
        <v>2954</v>
      </c>
      <c r="S55" s="68" t="s">
        <v>2960</v>
      </c>
      <c r="T55" s="69">
        <v>480</v>
      </c>
      <c r="U55" s="70">
        <v>1</v>
      </c>
    </row>
    <row r="56" spans="1:21" ht="38.25" customHeight="1">
      <c r="A56" s="21">
        <v>13</v>
      </c>
      <c r="B56" s="61" t="s">
        <v>2961</v>
      </c>
      <c r="C56" s="114" t="s">
        <v>2951</v>
      </c>
      <c r="D56" s="63">
        <v>250</v>
      </c>
      <c r="E56" s="12">
        <f t="shared" si="1"/>
        <v>1500</v>
      </c>
      <c r="F56" s="48" t="s">
        <v>290</v>
      </c>
      <c r="G56" s="132"/>
      <c r="H56" s="132"/>
      <c r="I56" s="132">
        <v>2</v>
      </c>
      <c r="J56" s="132"/>
      <c r="K56" s="64" t="s">
        <v>1745</v>
      </c>
      <c r="L56" s="65">
        <v>10</v>
      </c>
      <c r="M56" s="65">
        <v>9</v>
      </c>
      <c r="N56" s="65">
        <v>24</v>
      </c>
      <c r="O56" s="66">
        <v>0.7</v>
      </c>
      <c r="P56" s="43" t="s">
        <v>2962</v>
      </c>
      <c r="Q56" s="16" t="s">
        <v>2501</v>
      </c>
      <c r="R56" s="67" t="s">
        <v>2954</v>
      </c>
      <c r="S56" s="68" t="s">
        <v>2963</v>
      </c>
      <c r="T56" s="69">
        <v>480</v>
      </c>
      <c r="U56" s="70">
        <v>1</v>
      </c>
    </row>
    <row r="57" spans="1:21" ht="38.25" customHeight="1">
      <c r="A57" s="21">
        <v>14</v>
      </c>
      <c r="B57" s="61" t="s">
        <v>2964</v>
      </c>
      <c r="C57" s="114" t="s">
        <v>2951</v>
      </c>
      <c r="D57" s="63">
        <v>250</v>
      </c>
      <c r="E57" s="12">
        <f t="shared" si="1"/>
        <v>800</v>
      </c>
      <c r="F57" s="48" t="s">
        <v>2966</v>
      </c>
      <c r="G57" s="132"/>
      <c r="H57" s="132"/>
      <c r="I57" s="132">
        <v>2</v>
      </c>
      <c r="J57" s="132"/>
      <c r="K57" s="64" t="s">
        <v>2965</v>
      </c>
      <c r="L57" s="65">
        <v>10</v>
      </c>
      <c r="M57" s="65">
        <v>9</v>
      </c>
      <c r="N57" s="65">
        <v>13</v>
      </c>
      <c r="O57" s="66">
        <v>0.7</v>
      </c>
      <c r="P57" s="16" t="s">
        <v>2967</v>
      </c>
      <c r="Q57" s="16" t="s">
        <v>2968</v>
      </c>
      <c r="R57" s="67" t="s">
        <v>2969</v>
      </c>
      <c r="S57" s="72" t="s">
        <v>2970</v>
      </c>
      <c r="T57" s="73">
        <v>480</v>
      </c>
      <c r="U57" s="70">
        <v>1</v>
      </c>
    </row>
    <row r="58" spans="1:21" ht="38.25" customHeight="1">
      <c r="A58" s="21">
        <v>15</v>
      </c>
      <c r="B58" s="61" t="s">
        <v>2971</v>
      </c>
      <c r="C58" s="114" t="s">
        <v>2972</v>
      </c>
      <c r="D58" s="63">
        <v>250</v>
      </c>
      <c r="E58" s="12">
        <f t="shared" si="1"/>
        <v>1500</v>
      </c>
      <c r="F58" s="48" t="s">
        <v>2974</v>
      </c>
      <c r="G58" s="132"/>
      <c r="H58" s="132"/>
      <c r="I58" s="132">
        <v>2</v>
      </c>
      <c r="J58" s="132"/>
      <c r="K58" s="64" t="s">
        <v>2973</v>
      </c>
      <c r="L58" s="65">
        <v>10</v>
      </c>
      <c r="M58" s="65">
        <v>9</v>
      </c>
      <c r="N58" s="65">
        <v>24</v>
      </c>
      <c r="O58" s="66">
        <v>0.7</v>
      </c>
      <c r="P58" s="17" t="s">
        <v>2975</v>
      </c>
      <c r="Q58" s="16"/>
      <c r="R58" s="67" t="s">
        <v>2969</v>
      </c>
      <c r="S58" s="68">
        <v>4232336</v>
      </c>
      <c r="T58" s="69">
        <v>480</v>
      </c>
      <c r="U58" s="70">
        <v>1</v>
      </c>
    </row>
    <row r="59" spans="1:21" ht="38.25" customHeight="1">
      <c r="A59" s="21">
        <v>16</v>
      </c>
      <c r="B59" s="61" t="s">
        <v>2976</v>
      </c>
      <c r="C59" s="114" t="s">
        <v>1305</v>
      </c>
      <c r="D59" s="63">
        <v>250</v>
      </c>
      <c r="E59" s="12">
        <f t="shared" si="1"/>
        <v>700</v>
      </c>
      <c r="F59" s="48" t="s">
        <v>556</v>
      </c>
      <c r="G59" s="132"/>
      <c r="H59" s="132"/>
      <c r="I59" s="132">
        <v>2</v>
      </c>
      <c r="J59" s="132"/>
      <c r="K59" s="64" t="s">
        <v>2977</v>
      </c>
      <c r="L59" s="65">
        <v>10</v>
      </c>
      <c r="M59" s="65">
        <v>9</v>
      </c>
      <c r="N59" s="65">
        <v>12</v>
      </c>
      <c r="O59" s="66">
        <v>0.7</v>
      </c>
      <c r="P59" s="16" t="s">
        <v>2978</v>
      </c>
      <c r="Q59" s="16" t="s">
        <v>2979</v>
      </c>
      <c r="R59" s="67" t="s">
        <v>2969</v>
      </c>
      <c r="S59" s="72" t="s">
        <v>2980</v>
      </c>
      <c r="T59" s="73">
        <v>480</v>
      </c>
      <c r="U59" s="70">
        <v>1</v>
      </c>
    </row>
    <row r="60" spans="1:21" ht="38.25" customHeight="1">
      <c r="A60" s="21">
        <v>17</v>
      </c>
      <c r="B60" s="61" t="s">
        <v>2981</v>
      </c>
      <c r="C60" s="114" t="s">
        <v>2972</v>
      </c>
      <c r="D60" s="63">
        <v>250</v>
      </c>
      <c r="E60" s="12">
        <f t="shared" si="1"/>
        <v>800</v>
      </c>
      <c r="F60" s="48" t="s">
        <v>2983</v>
      </c>
      <c r="G60" s="132"/>
      <c r="H60" s="132"/>
      <c r="I60" s="132">
        <v>2</v>
      </c>
      <c r="J60" s="132"/>
      <c r="K60" s="64" t="s">
        <v>2982</v>
      </c>
      <c r="L60" s="65">
        <v>10</v>
      </c>
      <c r="M60" s="65">
        <v>4</v>
      </c>
      <c r="N60" s="65">
        <v>24</v>
      </c>
      <c r="O60" s="66">
        <v>0.9</v>
      </c>
      <c r="P60" s="16" t="s">
        <v>2984</v>
      </c>
      <c r="Q60" s="16" t="s">
        <v>2968</v>
      </c>
      <c r="R60" s="67" t="s">
        <v>2969</v>
      </c>
      <c r="S60" s="72" t="s">
        <v>2985</v>
      </c>
      <c r="T60" s="73">
        <v>480</v>
      </c>
      <c r="U60" s="70">
        <v>1</v>
      </c>
    </row>
    <row r="61" spans="1:21" ht="38.25" customHeight="1">
      <c r="A61" s="21">
        <v>18</v>
      </c>
      <c r="B61" s="61" t="s">
        <v>2986</v>
      </c>
      <c r="C61" s="114" t="s">
        <v>2972</v>
      </c>
      <c r="D61" s="63">
        <v>250</v>
      </c>
      <c r="E61" s="12">
        <f t="shared" si="1"/>
        <v>1500</v>
      </c>
      <c r="F61" s="48" t="s">
        <v>551</v>
      </c>
      <c r="G61" s="132"/>
      <c r="H61" s="132"/>
      <c r="I61" s="132">
        <v>2</v>
      </c>
      <c r="J61" s="132"/>
      <c r="K61" s="64"/>
      <c r="L61" s="65">
        <v>10</v>
      </c>
      <c r="M61" s="65">
        <v>9</v>
      </c>
      <c r="N61" s="65">
        <v>24</v>
      </c>
      <c r="O61" s="66">
        <v>0.7</v>
      </c>
      <c r="P61" s="43" t="s">
        <v>2987</v>
      </c>
      <c r="Q61" s="16" t="s">
        <v>2968</v>
      </c>
      <c r="R61" s="67" t="s">
        <v>2969</v>
      </c>
      <c r="S61" s="68" t="s">
        <v>2988</v>
      </c>
      <c r="T61" s="73">
        <v>480</v>
      </c>
      <c r="U61" s="70">
        <v>1</v>
      </c>
    </row>
    <row r="62" spans="1:21" ht="38.25" customHeight="1">
      <c r="A62" s="21">
        <v>19</v>
      </c>
      <c r="B62" s="76" t="s">
        <v>2989</v>
      </c>
      <c r="C62" s="115" t="s">
        <v>2972</v>
      </c>
      <c r="D62" s="74">
        <v>250</v>
      </c>
      <c r="E62" s="32"/>
      <c r="F62" s="48"/>
      <c r="G62" s="71"/>
      <c r="H62" s="81"/>
      <c r="I62" s="81"/>
      <c r="J62" s="81"/>
      <c r="K62" s="77"/>
      <c r="L62" s="65"/>
      <c r="M62" s="65"/>
      <c r="N62" s="65"/>
      <c r="O62" s="66"/>
      <c r="P62" s="43"/>
      <c r="Q62" s="16"/>
      <c r="R62" s="67" t="s">
        <v>2969</v>
      </c>
      <c r="S62" s="72" t="s">
        <v>2990</v>
      </c>
      <c r="T62" s="73"/>
      <c r="U62" s="70">
        <v>0</v>
      </c>
    </row>
    <row r="63" spans="1:21" s="19" customFormat="1" ht="30" customHeight="1">
      <c r="A63" s="60">
        <v>100</v>
      </c>
      <c r="B63" s="2" t="s">
        <v>1725</v>
      </c>
      <c r="C63" s="36" t="s">
        <v>1727</v>
      </c>
      <c r="D63" s="20" t="s">
        <v>2893</v>
      </c>
      <c r="E63" s="143" t="s">
        <v>674</v>
      </c>
      <c r="F63" s="143" t="s">
        <v>675</v>
      </c>
      <c r="G63" s="137" t="s">
        <v>1595</v>
      </c>
      <c r="H63" s="137" t="s">
        <v>1598</v>
      </c>
      <c r="I63" s="137" t="s">
        <v>1599</v>
      </c>
      <c r="J63" s="137" t="s">
        <v>1600</v>
      </c>
      <c r="K63" s="30" t="s">
        <v>1726</v>
      </c>
      <c r="L63" s="6" t="s">
        <v>670</v>
      </c>
      <c r="M63" s="6" t="s">
        <v>671</v>
      </c>
      <c r="N63" s="6" t="s">
        <v>672</v>
      </c>
      <c r="O63" s="7" t="s">
        <v>673</v>
      </c>
      <c r="P63" s="2" t="s">
        <v>1013</v>
      </c>
      <c r="Q63" s="2" t="s">
        <v>676</v>
      </c>
      <c r="R63" s="1" t="s">
        <v>1155</v>
      </c>
      <c r="S63" s="1" t="s">
        <v>1155</v>
      </c>
      <c r="T63" s="9" t="s">
        <v>677</v>
      </c>
      <c r="U63" s="24">
        <f>SUM(U65:U114)</f>
        <v>34</v>
      </c>
    </row>
    <row r="64" spans="1:21" s="19" customFormat="1" ht="30" customHeight="1">
      <c r="A64" s="50">
        <v>100</v>
      </c>
      <c r="B64" s="141" t="s">
        <v>1607</v>
      </c>
      <c r="C64" s="110"/>
      <c r="D64" s="126"/>
      <c r="E64" s="2"/>
      <c r="F64" s="2" t="s">
        <v>1957</v>
      </c>
      <c r="G64" s="138">
        <f>SUM(G65:G138)</f>
        <v>60</v>
      </c>
      <c r="H64" s="138">
        <f>SUM(H65:H138)</f>
        <v>60</v>
      </c>
      <c r="I64" s="138">
        <f>SUM(I65:I138)</f>
        <v>0</v>
      </c>
      <c r="J64" s="138">
        <f>SUM(J65:J138)</f>
        <v>10</v>
      </c>
      <c r="K64" s="30"/>
      <c r="L64" s="6"/>
      <c r="M64" s="6"/>
      <c r="N64" s="6"/>
      <c r="O64" s="7"/>
      <c r="P64" s="2" t="s">
        <v>1013</v>
      </c>
      <c r="Q64" s="2"/>
      <c r="R64" s="1"/>
      <c r="S64" s="1"/>
      <c r="T64" s="9"/>
      <c r="U64" s="24"/>
    </row>
    <row r="65" spans="1:21" ht="38.25" customHeight="1">
      <c r="A65" s="51">
        <v>101</v>
      </c>
      <c r="B65" s="57" t="s">
        <v>20</v>
      </c>
      <c r="C65" s="111" t="s">
        <v>682</v>
      </c>
      <c r="D65" s="5" t="s">
        <v>2721</v>
      </c>
      <c r="E65" s="12">
        <f aca="true" t="shared" si="2" ref="E65:E104">IF(L65*M65*N65*O65&gt;10000,FLOOR(L65*M65*N65*O65,1000),FLOOR(L65*M65*N65*O65,100))</f>
        <v>3600</v>
      </c>
      <c r="F65" s="3" t="s">
        <v>556</v>
      </c>
      <c r="K65" s="54" t="s">
        <v>2054</v>
      </c>
      <c r="L65" s="8" t="s">
        <v>2729</v>
      </c>
      <c r="M65" s="8" t="s">
        <v>876</v>
      </c>
      <c r="N65" s="8" t="s">
        <v>2055</v>
      </c>
      <c r="O65" s="14">
        <v>0.7</v>
      </c>
      <c r="P65" s="37" t="s">
        <v>594</v>
      </c>
      <c r="Q65" s="3" t="s">
        <v>2501</v>
      </c>
      <c r="R65" s="8" t="s">
        <v>19</v>
      </c>
      <c r="T65" s="10">
        <v>580</v>
      </c>
      <c r="U65" s="23">
        <v>1</v>
      </c>
    </row>
    <row r="66" spans="1:21" ht="38.25" customHeight="1">
      <c r="A66" s="51">
        <v>101</v>
      </c>
      <c r="B66" s="148" t="str">
        <f>B65</f>
        <v>ADVENTURES OF TOM SAWYER            </v>
      </c>
      <c r="C66" s="112" t="s">
        <v>682</v>
      </c>
      <c r="D66" s="31" t="s">
        <v>2744</v>
      </c>
      <c r="E66" s="32" t="s">
        <v>270</v>
      </c>
      <c r="F66" s="3"/>
      <c r="G66" s="71"/>
      <c r="H66" s="81"/>
      <c r="I66" s="81"/>
      <c r="J66" s="81"/>
      <c r="L66" s="8"/>
      <c r="M66" s="8"/>
      <c r="N66" s="8"/>
      <c r="O66" s="14"/>
      <c r="P66" s="3"/>
      <c r="Q66" s="3"/>
      <c r="R66" s="8" t="s">
        <v>17</v>
      </c>
      <c r="T66" s="10">
        <v>1800</v>
      </c>
      <c r="U66" s="23" t="s">
        <v>18</v>
      </c>
    </row>
    <row r="67" spans="1:21" ht="38.25" customHeight="1">
      <c r="A67" s="51">
        <v>102</v>
      </c>
      <c r="B67" s="57" t="s">
        <v>24</v>
      </c>
      <c r="C67" s="111" t="s">
        <v>682</v>
      </c>
      <c r="D67" s="5" t="s">
        <v>2721</v>
      </c>
      <c r="E67" s="12">
        <f t="shared" si="2"/>
        <v>2100</v>
      </c>
      <c r="F67" s="3" t="s">
        <v>869</v>
      </c>
      <c r="G67" s="134">
        <v>3</v>
      </c>
      <c r="H67" s="134">
        <v>2</v>
      </c>
      <c r="K67" s="54" t="s">
        <v>910</v>
      </c>
      <c r="L67" s="13">
        <v>11</v>
      </c>
      <c r="M67" s="4">
        <v>16</v>
      </c>
      <c r="N67" s="10">
        <v>15</v>
      </c>
      <c r="O67" s="15">
        <v>0.8</v>
      </c>
      <c r="P67" s="37" t="s">
        <v>1756</v>
      </c>
      <c r="Q67" s="3" t="s">
        <v>554</v>
      </c>
      <c r="R67" s="8" t="s">
        <v>23</v>
      </c>
      <c r="T67" s="10">
        <v>580</v>
      </c>
      <c r="U67" s="23">
        <v>1</v>
      </c>
    </row>
    <row r="68" spans="1:21" ht="38.25" customHeight="1">
      <c r="A68" s="51">
        <v>102</v>
      </c>
      <c r="B68" s="54" t="s">
        <v>22</v>
      </c>
      <c r="C68" s="112" t="s">
        <v>682</v>
      </c>
      <c r="D68" s="31" t="s">
        <v>2744</v>
      </c>
      <c r="E68" s="32" t="s">
        <v>270</v>
      </c>
      <c r="F68" s="3"/>
      <c r="G68" s="71"/>
      <c r="H68" s="81"/>
      <c r="I68" s="81"/>
      <c r="J68" s="81"/>
      <c r="L68" s="13"/>
      <c r="M68" s="4"/>
      <c r="N68" s="10"/>
      <c r="O68" s="15"/>
      <c r="P68" s="16"/>
      <c r="R68" s="8" t="s">
        <v>21</v>
      </c>
      <c r="T68" s="10">
        <v>1800</v>
      </c>
      <c r="U68" s="23" t="s">
        <v>18</v>
      </c>
    </row>
    <row r="69" spans="1:21" ht="38.25" customHeight="1">
      <c r="A69" s="51">
        <v>103</v>
      </c>
      <c r="B69" s="57" t="s">
        <v>26</v>
      </c>
      <c r="C69" s="111" t="s">
        <v>682</v>
      </c>
      <c r="D69" s="5" t="s">
        <v>2721</v>
      </c>
      <c r="E69" s="12">
        <f>IF(L69*M69*N69*O69&gt;10000,FLOOR(L69*M69*N69*O69,1000),FLOOR(L69*M69*N69*O69,100))</f>
        <v>1900</v>
      </c>
      <c r="F69" s="3" t="s">
        <v>1759</v>
      </c>
      <c r="G69" s="134">
        <v>0</v>
      </c>
      <c r="H69" s="134">
        <v>1</v>
      </c>
      <c r="K69" s="54" t="s">
        <v>1151</v>
      </c>
      <c r="L69" s="8" t="s">
        <v>685</v>
      </c>
      <c r="M69" s="8" t="s">
        <v>1149</v>
      </c>
      <c r="N69" s="8" t="s">
        <v>1150</v>
      </c>
      <c r="O69" s="14">
        <v>0.8</v>
      </c>
      <c r="P69" s="37" t="s">
        <v>50</v>
      </c>
      <c r="Q69" s="3" t="s">
        <v>554</v>
      </c>
      <c r="R69" s="8" t="s">
        <v>25</v>
      </c>
      <c r="T69" s="10">
        <v>580</v>
      </c>
      <c r="U69" s="23">
        <v>1</v>
      </c>
    </row>
    <row r="70" spans="1:21" ht="82.5" customHeight="1">
      <c r="A70" s="51">
        <v>104</v>
      </c>
      <c r="B70" s="57" t="s">
        <v>28</v>
      </c>
      <c r="C70" s="111" t="s">
        <v>682</v>
      </c>
      <c r="D70" s="5" t="s">
        <v>2721</v>
      </c>
      <c r="E70" s="12">
        <f t="shared" si="2"/>
        <v>1300</v>
      </c>
      <c r="F70" s="3" t="s">
        <v>2052</v>
      </c>
      <c r="G70" s="134">
        <v>3</v>
      </c>
      <c r="H70" s="134">
        <v>2</v>
      </c>
      <c r="K70" s="54" t="s">
        <v>553</v>
      </c>
      <c r="L70" s="13">
        <v>10</v>
      </c>
      <c r="M70" s="4">
        <v>14</v>
      </c>
      <c r="N70" s="10">
        <v>14</v>
      </c>
      <c r="O70" s="14">
        <v>0.7</v>
      </c>
      <c r="P70" s="37" t="s">
        <v>605</v>
      </c>
      <c r="Q70" s="3" t="s">
        <v>554</v>
      </c>
      <c r="R70" s="8" t="s">
        <v>27</v>
      </c>
      <c r="T70" s="10">
        <v>580</v>
      </c>
      <c r="U70" s="23">
        <v>1</v>
      </c>
    </row>
    <row r="71" spans="1:21" ht="48" customHeight="1">
      <c r="A71" s="51">
        <v>104</v>
      </c>
      <c r="B71" s="54" t="s">
        <v>308</v>
      </c>
      <c r="C71" s="112" t="s">
        <v>682</v>
      </c>
      <c r="D71" s="31" t="s">
        <v>2744</v>
      </c>
      <c r="E71" s="32" t="s">
        <v>270</v>
      </c>
      <c r="G71" s="71"/>
      <c r="H71" s="81"/>
      <c r="I71" s="81"/>
      <c r="J71" s="81"/>
      <c r="L71" s="8"/>
      <c r="M71" s="8"/>
      <c r="N71" s="8"/>
      <c r="O71" s="14"/>
      <c r="P71" s="16"/>
      <c r="Q71" s="3"/>
      <c r="R71" s="8" t="s">
        <v>307</v>
      </c>
      <c r="T71" s="10">
        <v>1800</v>
      </c>
      <c r="U71" s="23" t="s">
        <v>18</v>
      </c>
    </row>
    <row r="72" spans="1:21" ht="38.25" customHeight="1">
      <c r="A72" s="51">
        <v>105</v>
      </c>
      <c r="B72" s="57" t="s">
        <v>310</v>
      </c>
      <c r="C72" s="111" t="s">
        <v>682</v>
      </c>
      <c r="D72" s="5" t="s">
        <v>2721</v>
      </c>
      <c r="E72" s="12">
        <f t="shared" si="2"/>
        <v>1300</v>
      </c>
      <c r="F72" s="3" t="s">
        <v>2113</v>
      </c>
      <c r="G72" s="134">
        <v>3</v>
      </c>
      <c r="H72" s="134">
        <v>2</v>
      </c>
      <c r="K72" s="54" t="s">
        <v>2109</v>
      </c>
      <c r="L72" s="8" t="s">
        <v>864</v>
      </c>
      <c r="M72" s="8" t="s">
        <v>1149</v>
      </c>
      <c r="N72" s="8" t="s">
        <v>1149</v>
      </c>
      <c r="O72" s="14">
        <v>0.7</v>
      </c>
      <c r="P72" s="35" t="s">
        <v>2112</v>
      </c>
      <c r="Q72" s="3" t="s">
        <v>554</v>
      </c>
      <c r="R72" s="8" t="s">
        <v>309</v>
      </c>
      <c r="T72" s="10">
        <v>580</v>
      </c>
      <c r="U72" s="23">
        <v>1</v>
      </c>
    </row>
    <row r="73" spans="1:21" ht="38.25" customHeight="1">
      <c r="A73" s="51">
        <v>105</v>
      </c>
      <c r="B73" s="54" t="s">
        <v>312</v>
      </c>
      <c r="C73" s="112" t="s">
        <v>682</v>
      </c>
      <c r="D73" s="31" t="s">
        <v>2744</v>
      </c>
      <c r="E73" s="32" t="s">
        <v>270</v>
      </c>
      <c r="F73" s="3"/>
      <c r="G73" s="71"/>
      <c r="H73" s="81"/>
      <c r="I73" s="81"/>
      <c r="J73" s="81"/>
      <c r="L73" s="8"/>
      <c r="M73" s="8"/>
      <c r="N73" s="8"/>
      <c r="O73" s="14"/>
      <c r="P73" s="3"/>
      <c r="Q73" s="3"/>
      <c r="R73" s="8" t="s">
        <v>311</v>
      </c>
      <c r="T73" s="10">
        <v>1800</v>
      </c>
      <c r="U73" s="23" t="s">
        <v>18</v>
      </c>
    </row>
    <row r="74" spans="1:21" ht="38.25" customHeight="1">
      <c r="A74" s="51">
        <v>106</v>
      </c>
      <c r="B74" s="57" t="s">
        <v>314</v>
      </c>
      <c r="C74" s="111" t="s">
        <v>682</v>
      </c>
      <c r="D74" s="5" t="s">
        <v>2721</v>
      </c>
      <c r="E74" s="12">
        <f t="shared" si="2"/>
        <v>2000</v>
      </c>
      <c r="F74" s="3" t="s">
        <v>1758</v>
      </c>
      <c r="G74" s="134">
        <v>0</v>
      </c>
      <c r="H74" s="134">
        <v>1</v>
      </c>
      <c r="K74" s="54" t="s">
        <v>2104</v>
      </c>
      <c r="L74" s="8" t="s">
        <v>685</v>
      </c>
      <c r="M74" s="8" t="s">
        <v>1153</v>
      </c>
      <c r="N74" s="8" t="s">
        <v>1154</v>
      </c>
      <c r="O74" s="14">
        <v>0.8</v>
      </c>
      <c r="P74" s="35" t="s">
        <v>1757</v>
      </c>
      <c r="Q74" s="3" t="s">
        <v>555</v>
      </c>
      <c r="R74" s="8" t="s">
        <v>313</v>
      </c>
      <c r="T74" s="10">
        <v>580</v>
      </c>
      <c r="U74" s="23">
        <v>1</v>
      </c>
    </row>
    <row r="75" spans="1:21" ht="38.25" customHeight="1">
      <c r="A75" s="51">
        <v>106</v>
      </c>
      <c r="B75" s="54" t="s">
        <v>316</v>
      </c>
      <c r="C75" s="112" t="s">
        <v>682</v>
      </c>
      <c r="D75" s="31" t="s">
        <v>2744</v>
      </c>
      <c r="E75" s="32" t="s">
        <v>270</v>
      </c>
      <c r="F75" s="3"/>
      <c r="G75" s="71"/>
      <c r="H75" s="81"/>
      <c r="I75" s="81"/>
      <c r="J75" s="81"/>
      <c r="L75" s="8"/>
      <c r="M75" s="8"/>
      <c r="N75" s="8"/>
      <c r="O75" s="14"/>
      <c r="P75" s="3"/>
      <c r="Q75" s="3"/>
      <c r="R75" s="8" t="s">
        <v>315</v>
      </c>
      <c r="T75" s="10">
        <v>1800</v>
      </c>
      <c r="U75" s="23" t="s">
        <v>18</v>
      </c>
    </row>
    <row r="76" spans="1:21" ht="38.25" customHeight="1">
      <c r="A76" s="51">
        <v>107</v>
      </c>
      <c r="B76" s="57" t="s">
        <v>318</v>
      </c>
      <c r="C76" s="111" t="s">
        <v>682</v>
      </c>
      <c r="D76" s="5" t="s">
        <v>2721</v>
      </c>
      <c r="E76" s="12">
        <f t="shared" si="2"/>
        <v>2300</v>
      </c>
      <c r="F76" s="3" t="s">
        <v>1758</v>
      </c>
      <c r="K76" s="54" t="s">
        <v>1152</v>
      </c>
      <c r="L76" s="8" t="s">
        <v>864</v>
      </c>
      <c r="M76" s="8" t="s">
        <v>870</v>
      </c>
      <c r="N76" s="8" t="s">
        <v>868</v>
      </c>
      <c r="O76" s="14">
        <v>0.85</v>
      </c>
      <c r="P76" s="37" t="s">
        <v>2373</v>
      </c>
      <c r="Q76" s="3" t="s">
        <v>554</v>
      </c>
      <c r="R76" s="8" t="s">
        <v>317</v>
      </c>
      <c r="T76" s="10">
        <v>580</v>
      </c>
      <c r="U76" s="23">
        <v>1</v>
      </c>
    </row>
    <row r="77" spans="1:21" ht="38.25" customHeight="1">
      <c r="A77" s="51">
        <v>107</v>
      </c>
      <c r="B77" s="54" t="s">
        <v>320</v>
      </c>
      <c r="C77" s="112" t="s">
        <v>682</v>
      </c>
      <c r="D77" s="31" t="s">
        <v>2744</v>
      </c>
      <c r="E77" s="32" t="s">
        <v>270</v>
      </c>
      <c r="F77" s="3"/>
      <c r="G77" s="71"/>
      <c r="H77" s="81"/>
      <c r="I77" s="81"/>
      <c r="J77" s="81"/>
      <c r="L77" s="8"/>
      <c r="M77" s="8"/>
      <c r="N77" s="8"/>
      <c r="O77" s="14"/>
      <c r="P77" s="3"/>
      <c r="Q77" s="3"/>
      <c r="R77" s="8" t="s">
        <v>319</v>
      </c>
      <c r="T77" s="10">
        <v>1800</v>
      </c>
      <c r="U77" s="23" t="s">
        <v>18</v>
      </c>
    </row>
    <row r="78" spans="1:21" ht="58.5" customHeight="1">
      <c r="A78" s="51">
        <v>108</v>
      </c>
      <c r="B78" s="57" t="s">
        <v>322</v>
      </c>
      <c r="C78" s="111" t="s">
        <v>682</v>
      </c>
      <c r="D78" s="5" t="s">
        <v>2721</v>
      </c>
      <c r="E78" s="12">
        <f t="shared" si="2"/>
        <v>1500</v>
      </c>
      <c r="F78" s="3" t="s">
        <v>871</v>
      </c>
      <c r="G78" s="134">
        <v>3</v>
      </c>
      <c r="H78" s="134">
        <v>2</v>
      </c>
      <c r="J78" s="134">
        <v>1</v>
      </c>
      <c r="K78" s="54" t="s">
        <v>2103</v>
      </c>
      <c r="L78" s="8" t="s">
        <v>864</v>
      </c>
      <c r="M78" s="8" t="s">
        <v>868</v>
      </c>
      <c r="N78" s="8" t="s">
        <v>2102</v>
      </c>
      <c r="O78" s="14">
        <v>0.8</v>
      </c>
      <c r="P78" s="37" t="s">
        <v>2374</v>
      </c>
      <c r="Q78" s="3" t="s">
        <v>554</v>
      </c>
      <c r="R78" s="8" t="s">
        <v>321</v>
      </c>
      <c r="T78" s="10">
        <v>580</v>
      </c>
      <c r="U78" s="23">
        <v>1</v>
      </c>
    </row>
    <row r="79" spans="1:21" ht="58.5" customHeight="1">
      <c r="A79" s="51">
        <v>109</v>
      </c>
      <c r="B79" s="57" t="s">
        <v>1249</v>
      </c>
      <c r="C79" s="111" t="s">
        <v>682</v>
      </c>
      <c r="D79" s="5" t="s">
        <v>2721</v>
      </c>
      <c r="E79" s="12">
        <f>IF(L79*M79*N79*O79&gt;10000,FLOOR(L79*M79*N79*O79,1000),FLOOR(L79*M79*N79*O79,100))</f>
        <v>4200</v>
      </c>
      <c r="F79" s="3" t="s">
        <v>871</v>
      </c>
      <c r="G79" s="134">
        <v>3</v>
      </c>
      <c r="H79" s="134">
        <v>2</v>
      </c>
      <c r="J79" s="134">
        <v>1</v>
      </c>
      <c r="K79" s="54" t="s">
        <v>1250</v>
      </c>
      <c r="L79" s="8" t="s">
        <v>864</v>
      </c>
      <c r="M79" s="8" t="s">
        <v>870</v>
      </c>
      <c r="N79" s="8" t="s">
        <v>258</v>
      </c>
      <c r="O79" s="14">
        <v>0.8</v>
      </c>
      <c r="P79" s="37" t="s">
        <v>259</v>
      </c>
      <c r="Q79" s="3" t="s">
        <v>387</v>
      </c>
      <c r="R79" s="8" t="s">
        <v>1251</v>
      </c>
      <c r="T79" s="10">
        <v>580</v>
      </c>
      <c r="U79" s="23">
        <v>1</v>
      </c>
    </row>
    <row r="80" spans="1:21" ht="38.25" customHeight="1">
      <c r="A80" s="51">
        <f>A79</f>
        <v>109</v>
      </c>
      <c r="B80" s="54" t="str">
        <f>B79</f>
        <v>Crown, The</v>
      </c>
      <c r="C80" s="112" t="s">
        <v>682</v>
      </c>
      <c r="D80" s="31" t="s">
        <v>2744</v>
      </c>
      <c r="E80" s="32" t="s">
        <v>270</v>
      </c>
      <c r="F80" s="3"/>
      <c r="G80" s="71"/>
      <c r="H80" s="81"/>
      <c r="I80" s="81"/>
      <c r="J80" s="81"/>
      <c r="L80" s="8"/>
      <c r="M80" s="8"/>
      <c r="N80" s="8"/>
      <c r="O80" s="14"/>
      <c r="P80" s="3"/>
      <c r="Q80" s="3"/>
      <c r="R80" s="8" t="s">
        <v>1252</v>
      </c>
      <c r="T80" s="10">
        <v>1800</v>
      </c>
      <c r="U80" s="23" t="s">
        <v>18</v>
      </c>
    </row>
    <row r="81" spans="1:21" ht="48" customHeight="1">
      <c r="A81" s="51">
        <f>A80+1</f>
        <v>110</v>
      </c>
      <c r="B81" s="57" t="s">
        <v>1408</v>
      </c>
      <c r="C81" s="111" t="s">
        <v>682</v>
      </c>
      <c r="D81" s="5" t="s">
        <v>2721</v>
      </c>
      <c r="E81" s="12">
        <f t="shared" si="2"/>
        <v>4400</v>
      </c>
      <c r="F81" s="3" t="s">
        <v>290</v>
      </c>
      <c r="G81" s="134">
        <v>0</v>
      </c>
      <c r="H81" s="135">
        <v>0</v>
      </c>
      <c r="K81" s="54" t="s">
        <v>2496</v>
      </c>
      <c r="L81" s="8" t="s">
        <v>2497</v>
      </c>
      <c r="M81" s="8" t="s">
        <v>2498</v>
      </c>
      <c r="N81" s="8" t="s">
        <v>2499</v>
      </c>
      <c r="O81" s="14">
        <v>0.8</v>
      </c>
      <c r="P81" s="37" t="s">
        <v>2500</v>
      </c>
      <c r="Q81" s="3" t="s">
        <v>2501</v>
      </c>
      <c r="R81" s="8" t="s">
        <v>1407</v>
      </c>
      <c r="T81" s="10">
        <v>580</v>
      </c>
      <c r="U81" s="23">
        <v>1</v>
      </c>
    </row>
    <row r="82" spans="1:21" ht="38.25" customHeight="1">
      <c r="A82" s="51">
        <f>A81</f>
        <v>110</v>
      </c>
      <c r="B82" s="54" t="s">
        <v>1410</v>
      </c>
      <c r="C82" s="112" t="s">
        <v>682</v>
      </c>
      <c r="D82" s="31" t="s">
        <v>2744</v>
      </c>
      <c r="E82" s="32" t="s">
        <v>270</v>
      </c>
      <c r="F82" s="3"/>
      <c r="G82" s="71"/>
      <c r="H82" s="81"/>
      <c r="I82" s="81"/>
      <c r="J82" s="81"/>
      <c r="L82" s="8"/>
      <c r="M82" s="8"/>
      <c r="N82" s="8"/>
      <c r="O82" s="14"/>
      <c r="P82" s="3"/>
      <c r="Q82" s="3"/>
      <c r="R82" s="8" t="s">
        <v>1409</v>
      </c>
      <c r="T82" s="10">
        <v>1800</v>
      </c>
      <c r="U82" s="23" t="s">
        <v>18</v>
      </c>
    </row>
    <row r="83" spans="1:21" ht="53.25" customHeight="1">
      <c r="A83" s="51">
        <f aca="true" t="shared" si="3" ref="A83:A114">A82+1</f>
        <v>111</v>
      </c>
      <c r="B83" s="57" t="s">
        <v>1412</v>
      </c>
      <c r="C83" s="111" t="s">
        <v>682</v>
      </c>
      <c r="D83" s="5" t="s">
        <v>2721</v>
      </c>
      <c r="E83" s="12">
        <f t="shared" si="2"/>
        <v>1900</v>
      </c>
      <c r="F83" s="3" t="s">
        <v>2052</v>
      </c>
      <c r="G83" s="134">
        <v>3</v>
      </c>
      <c r="H83" s="134">
        <v>2</v>
      </c>
      <c r="K83" s="54" t="s">
        <v>52</v>
      </c>
      <c r="L83" s="8" t="s">
        <v>2497</v>
      </c>
      <c r="M83" s="8" t="s">
        <v>159</v>
      </c>
      <c r="N83" s="8" t="s">
        <v>1751</v>
      </c>
      <c r="O83" s="14">
        <v>0.9</v>
      </c>
      <c r="P83" s="37" t="s">
        <v>76</v>
      </c>
      <c r="Q83" s="3" t="s">
        <v>2501</v>
      </c>
      <c r="R83" s="8" t="s">
        <v>1411</v>
      </c>
      <c r="T83" s="10">
        <v>580</v>
      </c>
      <c r="U83" s="23">
        <v>1</v>
      </c>
    </row>
    <row r="84" spans="1:21" ht="56.25" customHeight="1">
      <c r="A84" s="51">
        <f t="shared" si="3"/>
        <v>112</v>
      </c>
      <c r="B84" s="57" t="s">
        <v>1416</v>
      </c>
      <c r="C84" s="111" t="s">
        <v>682</v>
      </c>
      <c r="D84" s="5" t="s">
        <v>2721</v>
      </c>
      <c r="E84" s="12">
        <f>IF(L84*M84*N84*O84&gt;10000,FLOOR(L84*M84*N84*O84,1000),FLOOR(L84*M84*N84*O84,100))</f>
        <v>4200</v>
      </c>
      <c r="F84" s="3" t="s">
        <v>1904</v>
      </c>
      <c r="G84" s="134" t="s">
        <v>1597</v>
      </c>
      <c r="K84" s="54" t="s">
        <v>1156</v>
      </c>
      <c r="L84" s="8" t="s">
        <v>1691</v>
      </c>
      <c r="M84" s="8" t="s">
        <v>1692</v>
      </c>
      <c r="N84" s="8" t="s">
        <v>1693</v>
      </c>
      <c r="O84" s="14">
        <v>0.8</v>
      </c>
      <c r="P84" s="39" t="s">
        <v>386</v>
      </c>
      <c r="Q84" s="3" t="s">
        <v>387</v>
      </c>
      <c r="R84" s="8" t="s">
        <v>1415</v>
      </c>
      <c r="T84" s="10">
        <v>580</v>
      </c>
      <c r="U84" s="23">
        <v>1</v>
      </c>
    </row>
    <row r="85" spans="1:21" ht="38.25" customHeight="1">
      <c r="A85" s="51">
        <f>A84</f>
        <v>112</v>
      </c>
      <c r="B85" s="54" t="s">
        <v>1414</v>
      </c>
      <c r="C85" s="112" t="s">
        <v>682</v>
      </c>
      <c r="D85" s="31" t="s">
        <v>2744</v>
      </c>
      <c r="E85" s="32" t="s">
        <v>270</v>
      </c>
      <c r="F85" s="3"/>
      <c r="G85" s="71"/>
      <c r="H85" s="81"/>
      <c r="I85" s="81"/>
      <c r="J85" s="81"/>
      <c r="L85" s="8"/>
      <c r="M85" s="8"/>
      <c r="N85" s="8"/>
      <c r="O85" s="14"/>
      <c r="P85" s="3"/>
      <c r="Q85" s="3"/>
      <c r="R85" s="8" t="s">
        <v>1413</v>
      </c>
      <c r="T85" s="10">
        <v>1800</v>
      </c>
      <c r="U85" s="23" t="s">
        <v>914</v>
      </c>
    </row>
    <row r="86" spans="1:21" ht="48.75" customHeight="1">
      <c r="A86" s="51">
        <f t="shared" si="3"/>
        <v>113</v>
      </c>
      <c r="B86" s="57" t="s">
        <v>1418</v>
      </c>
      <c r="C86" s="111" t="s">
        <v>682</v>
      </c>
      <c r="D86" s="5" t="s">
        <v>2721</v>
      </c>
      <c r="E86" s="12">
        <f t="shared" si="2"/>
        <v>2000</v>
      </c>
      <c r="F86" s="3" t="s">
        <v>2052</v>
      </c>
      <c r="G86" s="134">
        <v>3</v>
      </c>
      <c r="H86" s="134">
        <v>2</v>
      </c>
      <c r="J86" s="134">
        <v>1</v>
      </c>
      <c r="K86" s="54" t="s">
        <v>2518</v>
      </c>
      <c r="L86" s="8" t="s">
        <v>1767</v>
      </c>
      <c r="M86" s="8" t="s">
        <v>1149</v>
      </c>
      <c r="N86" s="8" t="s">
        <v>295</v>
      </c>
      <c r="O86" s="14">
        <v>0.9</v>
      </c>
      <c r="P86" s="37" t="s">
        <v>2431</v>
      </c>
      <c r="Q86" s="3" t="s">
        <v>387</v>
      </c>
      <c r="R86" s="8" t="s">
        <v>1417</v>
      </c>
      <c r="T86" s="10">
        <v>580</v>
      </c>
      <c r="U86" s="23">
        <v>1</v>
      </c>
    </row>
    <row r="87" spans="1:21" ht="38.25" customHeight="1">
      <c r="A87" s="51">
        <f>A86</f>
        <v>113</v>
      </c>
      <c r="B87" s="54" t="s">
        <v>1420</v>
      </c>
      <c r="C87" s="112" t="s">
        <v>682</v>
      </c>
      <c r="D87" s="31" t="s">
        <v>2744</v>
      </c>
      <c r="E87" s="32" t="s">
        <v>270</v>
      </c>
      <c r="F87" s="3"/>
      <c r="G87" s="71"/>
      <c r="H87" s="81"/>
      <c r="I87" s="81"/>
      <c r="J87" s="81"/>
      <c r="L87" s="8"/>
      <c r="M87" s="8"/>
      <c r="N87" s="8"/>
      <c r="O87" s="14"/>
      <c r="P87" s="3"/>
      <c r="Q87" s="3"/>
      <c r="R87" s="8" t="s">
        <v>1419</v>
      </c>
      <c r="T87" s="10">
        <v>1800</v>
      </c>
      <c r="U87" s="23" t="s">
        <v>18</v>
      </c>
    </row>
    <row r="88" spans="1:21" ht="38.25" customHeight="1">
      <c r="A88" s="51">
        <f t="shared" si="3"/>
        <v>114</v>
      </c>
      <c r="B88" s="57" t="s">
        <v>1422</v>
      </c>
      <c r="C88" s="111" t="s">
        <v>682</v>
      </c>
      <c r="D88" s="5" t="s">
        <v>2721</v>
      </c>
      <c r="E88" s="12">
        <f t="shared" si="2"/>
        <v>1900</v>
      </c>
      <c r="F88" s="3" t="s">
        <v>552</v>
      </c>
      <c r="G88" s="134">
        <v>0</v>
      </c>
      <c r="H88" s="134">
        <v>1</v>
      </c>
      <c r="K88" s="54" t="s">
        <v>2106</v>
      </c>
      <c r="L88" s="8" t="s">
        <v>864</v>
      </c>
      <c r="M88" s="8" t="s">
        <v>870</v>
      </c>
      <c r="N88" s="8" t="s">
        <v>1154</v>
      </c>
      <c r="O88" s="14">
        <v>0.8</v>
      </c>
      <c r="P88" s="37" t="s">
        <v>2375</v>
      </c>
      <c r="Q88" s="3" t="s">
        <v>555</v>
      </c>
      <c r="R88" s="8" t="s">
        <v>1421</v>
      </c>
      <c r="T88" s="10">
        <v>580</v>
      </c>
      <c r="U88" s="23">
        <v>1</v>
      </c>
    </row>
    <row r="89" spans="1:21" ht="48" customHeight="1">
      <c r="A89" s="51">
        <f t="shared" si="3"/>
        <v>115</v>
      </c>
      <c r="B89" s="57" t="s">
        <v>1424</v>
      </c>
      <c r="C89" s="111" t="s">
        <v>682</v>
      </c>
      <c r="D89" s="5" t="s">
        <v>2721</v>
      </c>
      <c r="E89" s="12">
        <f t="shared" si="2"/>
        <v>1500</v>
      </c>
      <c r="F89" s="3" t="s">
        <v>556</v>
      </c>
      <c r="G89" s="134">
        <v>0</v>
      </c>
      <c r="H89" s="134">
        <v>2</v>
      </c>
      <c r="K89" s="54" t="s">
        <v>1157</v>
      </c>
      <c r="L89" s="8" t="s">
        <v>864</v>
      </c>
      <c r="M89" s="8" t="s">
        <v>2111</v>
      </c>
      <c r="N89" s="8" t="s">
        <v>686</v>
      </c>
      <c r="O89" s="14">
        <v>0.5</v>
      </c>
      <c r="P89" s="37" t="s">
        <v>976</v>
      </c>
      <c r="Q89" s="3" t="s">
        <v>554</v>
      </c>
      <c r="R89" s="8" t="s">
        <v>1423</v>
      </c>
      <c r="T89" s="10">
        <v>580</v>
      </c>
      <c r="U89" s="23">
        <v>1</v>
      </c>
    </row>
    <row r="90" spans="1:21" ht="38.25" customHeight="1">
      <c r="A90" s="51">
        <f>A89</f>
        <v>115</v>
      </c>
      <c r="B90" s="54" t="s">
        <v>1406</v>
      </c>
      <c r="C90" s="112" t="s">
        <v>682</v>
      </c>
      <c r="D90" s="31" t="s">
        <v>2744</v>
      </c>
      <c r="E90" s="32" t="s">
        <v>270</v>
      </c>
      <c r="F90" s="3"/>
      <c r="G90" s="71"/>
      <c r="H90" s="81"/>
      <c r="I90" s="81"/>
      <c r="J90" s="81"/>
      <c r="L90" s="8"/>
      <c r="M90" s="8"/>
      <c r="N90" s="8"/>
      <c r="O90" s="14"/>
      <c r="P90" s="3"/>
      <c r="Q90" s="3"/>
      <c r="R90" s="8" t="s">
        <v>323</v>
      </c>
      <c r="T90" s="10">
        <v>1800</v>
      </c>
      <c r="U90" s="23" t="s">
        <v>18</v>
      </c>
    </row>
    <row r="91" spans="1:21" ht="38.25" customHeight="1">
      <c r="A91" s="51">
        <f t="shared" si="3"/>
        <v>116</v>
      </c>
      <c r="B91" s="57" t="s">
        <v>1428</v>
      </c>
      <c r="C91" s="111" t="s">
        <v>682</v>
      </c>
      <c r="D91" s="5" t="s">
        <v>2721</v>
      </c>
      <c r="E91" s="12">
        <f t="shared" si="2"/>
        <v>2300</v>
      </c>
      <c r="F91" s="3" t="s">
        <v>552</v>
      </c>
      <c r="G91" s="134">
        <v>0</v>
      </c>
      <c r="H91" s="134">
        <v>2</v>
      </c>
      <c r="K91" s="54" t="s">
        <v>409</v>
      </c>
      <c r="L91" s="8" t="s">
        <v>867</v>
      </c>
      <c r="M91" s="8" t="s">
        <v>865</v>
      </c>
      <c r="N91" s="8" t="s">
        <v>868</v>
      </c>
      <c r="O91" s="14">
        <v>0.8</v>
      </c>
      <c r="P91" s="37" t="s">
        <v>977</v>
      </c>
      <c r="Q91" s="3" t="s">
        <v>555</v>
      </c>
      <c r="R91" s="8" t="s">
        <v>1427</v>
      </c>
      <c r="T91" s="10">
        <v>580</v>
      </c>
      <c r="U91" s="23">
        <v>1</v>
      </c>
    </row>
    <row r="92" spans="1:21" ht="38.25" customHeight="1">
      <c r="A92" s="51">
        <f>A91</f>
        <v>116</v>
      </c>
      <c r="B92" s="54" t="s">
        <v>1426</v>
      </c>
      <c r="C92" s="112" t="s">
        <v>682</v>
      </c>
      <c r="D92" s="31" t="s">
        <v>2744</v>
      </c>
      <c r="E92" s="32" t="s">
        <v>270</v>
      </c>
      <c r="F92" s="3"/>
      <c r="G92" s="71"/>
      <c r="H92" s="81"/>
      <c r="I92" s="81"/>
      <c r="J92" s="81"/>
      <c r="L92" s="8"/>
      <c r="M92" s="8"/>
      <c r="N92" s="8"/>
      <c r="O92" s="14"/>
      <c r="P92" s="3"/>
      <c r="Q92" s="3"/>
      <c r="R92" s="8" t="s">
        <v>1425</v>
      </c>
      <c r="T92" s="10">
        <v>1800</v>
      </c>
      <c r="U92" s="23" t="s">
        <v>18</v>
      </c>
    </row>
    <row r="93" spans="1:21" ht="38.25" customHeight="1">
      <c r="A93" s="51">
        <f t="shared" si="3"/>
        <v>117</v>
      </c>
      <c r="B93" s="57" t="s">
        <v>1430</v>
      </c>
      <c r="C93" s="111" t="s">
        <v>682</v>
      </c>
      <c r="D93" s="5" t="s">
        <v>2721</v>
      </c>
      <c r="E93" s="12">
        <f t="shared" si="2"/>
        <v>1500</v>
      </c>
      <c r="F93" s="3" t="s">
        <v>2052</v>
      </c>
      <c r="G93" s="134">
        <v>3</v>
      </c>
      <c r="H93" s="134">
        <v>2</v>
      </c>
      <c r="K93" s="54" t="s">
        <v>158</v>
      </c>
      <c r="L93" s="8" t="s">
        <v>864</v>
      </c>
      <c r="M93" s="8" t="s">
        <v>2729</v>
      </c>
      <c r="N93" s="8" t="s">
        <v>1753</v>
      </c>
      <c r="O93" s="14">
        <v>1</v>
      </c>
      <c r="P93" s="37" t="s">
        <v>88</v>
      </c>
      <c r="Q93" s="3" t="s">
        <v>554</v>
      </c>
      <c r="R93" s="8" t="s">
        <v>1429</v>
      </c>
      <c r="T93" s="10">
        <v>580</v>
      </c>
      <c r="U93" s="23">
        <v>1</v>
      </c>
    </row>
    <row r="94" spans="1:21" ht="38.25" customHeight="1">
      <c r="A94" s="51">
        <f>A93</f>
        <v>117</v>
      </c>
      <c r="B94" s="54" t="s">
        <v>1432</v>
      </c>
      <c r="C94" s="112" t="s">
        <v>682</v>
      </c>
      <c r="D94" s="31" t="s">
        <v>2744</v>
      </c>
      <c r="E94" s="32" t="s">
        <v>270</v>
      </c>
      <c r="F94" s="3"/>
      <c r="G94" s="71"/>
      <c r="H94" s="81"/>
      <c r="I94" s="81"/>
      <c r="J94" s="81"/>
      <c r="L94" s="8"/>
      <c r="M94" s="8"/>
      <c r="N94" s="8"/>
      <c r="O94" s="14"/>
      <c r="P94" s="3"/>
      <c r="Q94" s="3"/>
      <c r="R94" s="8" t="s">
        <v>1431</v>
      </c>
      <c r="T94" s="10">
        <v>1800</v>
      </c>
      <c r="U94" s="23" t="s">
        <v>18</v>
      </c>
    </row>
    <row r="95" spans="1:21" ht="52.5" customHeight="1">
      <c r="A95" s="51">
        <f t="shared" si="3"/>
        <v>118</v>
      </c>
      <c r="B95" s="57" t="s">
        <v>1434</v>
      </c>
      <c r="C95" s="111" t="s">
        <v>682</v>
      </c>
      <c r="D95" s="5" t="s">
        <v>2721</v>
      </c>
      <c r="E95" s="12">
        <f t="shared" si="2"/>
        <v>5000</v>
      </c>
      <c r="F95" s="3" t="s">
        <v>2110</v>
      </c>
      <c r="G95" s="134">
        <v>3</v>
      </c>
      <c r="H95" s="134">
        <v>2</v>
      </c>
      <c r="K95" s="54" t="s">
        <v>410</v>
      </c>
      <c r="L95" s="8" t="s">
        <v>864</v>
      </c>
      <c r="M95" s="8" t="s">
        <v>865</v>
      </c>
      <c r="N95" s="8" t="s">
        <v>866</v>
      </c>
      <c r="O95" s="14">
        <v>0.8</v>
      </c>
      <c r="P95" s="37" t="s">
        <v>978</v>
      </c>
      <c r="Q95" s="3" t="s">
        <v>554</v>
      </c>
      <c r="R95" s="8" t="s">
        <v>1433</v>
      </c>
      <c r="T95" s="10">
        <v>580</v>
      </c>
      <c r="U95" s="23">
        <v>1</v>
      </c>
    </row>
    <row r="96" spans="1:21" ht="60" customHeight="1">
      <c r="A96" s="51">
        <f t="shared" si="3"/>
        <v>119</v>
      </c>
      <c r="B96" s="57" t="s">
        <v>1436</v>
      </c>
      <c r="C96" s="111" t="s">
        <v>682</v>
      </c>
      <c r="D96" s="5" t="s">
        <v>2721</v>
      </c>
      <c r="E96" s="12">
        <f t="shared" si="2"/>
        <v>2100</v>
      </c>
      <c r="F96" s="3" t="s">
        <v>2110</v>
      </c>
      <c r="G96" s="134">
        <v>3</v>
      </c>
      <c r="H96" s="134">
        <v>2</v>
      </c>
      <c r="J96" s="134">
        <v>1</v>
      </c>
      <c r="K96" s="54" t="s">
        <v>646</v>
      </c>
      <c r="L96" s="8" t="s">
        <v>685</v>
      </c>
      <c r="M96" s="8" t="s">
        <v>1769</v>
      </c>
      <c r="N96" s="8" t="s">
        <v>686</v>
      </c>
      <c r="O96" s="14">
        <v>0.8</v>
      </c>
      <c r="P96" s="37" t="s">
        <v>1045</v>
      </c>
      <c r="Q96" s="3" t="s">
        <v>554</v>
      </c>
      <c r="R96" s="8" t="s">
        <v>1435</v>
      </c>
      <c r="T96" s="10">
        <v>580</v>
      </c>
      <c r="U96" s="23">
        <v>1</v>
      </c>
    </row>
    <row r="97" spans="1:21" ht="55.5" customHeight="1">
      <c r="A97" s="51">
        <f t="shared" si="3"/>
        <v>120</v>
      </c>
      <c r="B97" s="57" t="s">
        <v>1438</v>
      </c>
      <c r="C97" s="111" t="s">
        <v>682</v>
      </c>
      <c r="D97" s="5" t="s">
        <v>2721</v>
      </c>
      <c r="E97" s="12">
        <f t="shared" si="2"/>
        <v>700</v>
      </c>
      <c r="F97" s="3" t="s">
        <v>556</v>
      </c>
      <c r="G97" s="134">
        <v>3</v>
      </c>
      <c r="H97" s="134">
        <v>2</v>
      </c>
      <c r="J97" s="134">
        <v>1</v>
      </c>
      <c r="K97" s="54" t="s">
        <v>646</v>
      </c>
      <c r="L97" s="8" t="s">
        <v>293</v>
      </c>
      <c r="M97" s="8" t="s">
        <v>294</v>
      </c>
      <c r="N97" s="8" t="s">
        <v>295</v>
      </c>
      <c r="O97" s="14">
        <v>1</v>
      </c>
      <c r="P97" s="37" t="s">
        <v>1046</v>
      </c>
      <c r="Q97" s="3" t="s">
        <v>554</v>
      </c>
      <c r="R97" s="8" t="s">
        <v>1437</v>
      </c>
      <c r="T97" s="10">
        <v>580</v>
      </c>
      <c r="U97" s="23">
        <v>1</v>
      </c>
    </row>
    <row r="98" spans="1:21" ht="38.25" customHeight="1">
      <c r="A98" s="51">
        <f>A97</f>
        <v>120</v>
      </c>
      <c r="B98" s="54" t="s">
        <v>1121</v>
      </c>
      <c r="C98" s="112" t="s">
        <v>682</v>
      </c>
      <c r="D98" s="31" t="s">
        <v>2745</v>
      </c>
      <c r="E98" s="32" t="s">
        <v>270</v>
      </c>
      <c r="F98" s="3"/>
      <c r="G98" s="71"/>
      <c r="H98" s="81"/>
      <c r="I98" s="81"/>
      <c r="J98" s="81"/>
      <c r="L98" s="8"/>
      <c r="M98" s="8"/>
      <c r="N98" s="8"/>
      <c r="O98" s="14"/>
      <c r="P98" s="3"/>
      <c r="Q98" s="3"/>
      <c r="R98" s="8" t="s">
        <v>1439</v>
      </c>
      <c r="T98" s="10">
        <v>1800</v>
      </c>
      <c r="U98" s="23" t="s">
        <v>18</v>
      </c>
    </row>
    <row r="99" spans="1:21" ht="57.75" customHeight="1">
      <c r="A99" s="51">
        <f t="shared" si="3"/>
        <v>121</v>
      </c>
      <c r="B99" s="57" t="s">
        <v>1441</v>
      </c>
      <c r="C99" s="111" t="s">
        <v>682</v>
      </c>
      <c r="D99" s="5" t="s">
        <v>2721</v>
      </c>
      <c r="E99" s="12">
        <f t="shared" si="2"/>
        <v>2000</v>
      </c>
      <c r="F99" s="3" t="s">
        <v>556</v>
      </c>
      <c r="G99" s="134">
        <v>3</v>
      </c>
      <c r="H99" s="134">
        <v>1</v>
      </c>
      <c r="K99" s="54" t="s">
        <v>653</v>
      </c>
      <c r="L99" s="8" t="s">
        <v>1400</v>
      </c>
      <c r="M99" s="8" t="s">
        <v>1010</v>
      </c>
      <c r="N99" s="8" t="s">
        <v>87</v>
      </c>
      <c r="O99" s="14">
        <v>0.9</v>
      </c>
      <c r="P99" s="37" t="s">
        <v>2194</v>
      </c>
      <c r="Q99" s="3" t="s">
        <v>554</v>
      </c>
      <c r="R99" s="8" t="s">
        <v>1440</v>
      </c>
      <c r="T99" s="10">
        <v>580</v>
      </c>
      <c r="U99" s="23">
        <v>1</v>
      </c>
    </row>
    <row r="100" spans="1:21" ht="38.25" customHeight="1">
      <c r="A100" s="51">
        <f>A99</f>
        <v>121</v>
      </c>
      <c r="B100" s="54" t="s">
        <v>1443</v>
      </c>
      <c r="C100" s="112" t="s">
        <v>682</v>
      </c>
      <c r="D100" s="31" t="s">
        <v>2746</v>
      </c>
      <c r="E100" s="32" t="s">
        <v>270</v>
      </c>
      <c r="F100" s="3"/>
      <c r="G100" s="71"/>
      <c r="H100" s="81"/>
      <c r="I100" s="81"/>
      <c r="J100" s="81"/>
      <c r="L100" s="8"/>
      <c r="M100" s="8"/>
      <c r="N100" s="8"/>
      <c r="O100" s="14"/>
      <c r="P100" s="3"/>
      <c r="Q100" s="3"/>
      <c r="R100" s="8" t="s">
        <v>1442</v>
      </c>
      <c r="T100" s="10">
        <v>1800</v>
      </c>
      <c r="U100" s="23" t="s">
        <v>18</v>
      </c>
    </row>
    <row r="101" spans="1:21" ht="56.25" customHeight="1">
      <c r="A101" s="51">
        <f t="shared" si="3"/>
        <v>122</v>
      </c>
      <c r="B101" s="57" t="s">
        <v>1445</v>
      </c>
      <c r="C101" s="111" t="s">
        <v>682</v>
      </c>
      <c r="D101" s="5" t="s">
        <v>2721</v>
      </c>
      <c r="E101" s="12">
        <f t="shared" si="2"/>
        <v>1900</v>
      </c>
      <c r="F101" s="3" t="s">
        <v>1768</v>
      </c>
      <c r="G101" s="134">
        <v>3</v>
      </c>
      <c r="H101" s="134">
        <v>2</v>
      </c>
      <c r="J101" s="134">
        <v>1</v>
      </c>
      <c r="K101" s="54" t="s">
        <v>647</v>
      </c>
      <c r="L101" s="8" t="s">
        <v>685</v>
      </c>
      <c r="M101" s="8" t="s">
        <v>686</v>
      </c>
      <c r="N101" s="8" t="s">
        <v>686</v>
      </c>
      <c r="O101" s="14">
        <v>0.8</v>
      </c>
      <c r="P101" s="37" t="s">
        <v>1047</v>
      </c>
      <c r="Q101" s="3" t="s">
        <v>554</v>
      </c>
      <c r="R101" s="8" t="s">
        <v>1444</v>
      </c>
      <c r="T101" s="10">
        <v>580</v>
      </c>
      <c r="U101" s="23">
        <v>1</v>
      </c>
    </row>
    <row r="102" spans="1:21" ht="38.25" customHeight="1">
      <c r="A102" s="51">
        <f t="shared" si="3"/>
        <v>123</v>
      </c>
      <c r="B102" s="57" t="s">
        <v>1447</v>
      </c>
      <c r="C102" s="111" t="s">
        <v>682</v>
      </c>
      <c r="D102" s="5" t="s">
        <v>2721</v>
      </c>
      <c r="E102" s="12">
        <f t="shared" si="2"/>
        <v>1300</v>
      </c>
      <c r="F102" s="3" t="s">
        <v>2052</v>
      </c>
      <c r="G102" s="134" t="s">
        <v>1601</v>
      </c>
      <c r="K102" s="54" t="s">
        <v>1745</v>
      </c>
      <c r="L102" s="8" t="s">
        <v>1746</v>
      </c>
      <c r="M102" s="8" t="s">
        <v>2729</v>
      </c>
      <c r="N102" s="8" t="s">
        <v>1753</v>
      </c>
      <c r="O102" s="14">
        <v>0.8</v>
      </c>
      <c r="P102" s="37" t="s">
        <v>155</v>
      </c>
      <c r="Q102" s="3" t="s">
        <v>2501</v>
      </c>
      <c r="R102" s="8" t="s">
        <v>1446</v>
      </c>
      <c r="T102" s="10">
        <v>580</v>
      </c>
      <c r="U102" s="23">
        <v>1</v>
      </c>
    </row>
    <row r="103" spans="1:21" ht="38.25" customHeight="1">
      <c r="A103" s="51">
        <f t="shared" si="3"/>
        <v>124</v>
      </c>
      <c r="B103" s="57" t="s">
        <v>1449</v>
      </c>
      <c r="C103" s="111" t="s">
        <v>682</v>
      </c>
      <c r="D103" s="5" t="s">
        <v>2721</v>
      </c>
      <c r="E103" s="12">
        <f t="shared" si="2"/>
        <v>2200</v>
      </c>
      <c r="F103" s="3" t="s">
        <v>556</v>
      </c>
      <c r="G103" s="134">
        <v>3</v>
      </c>
      <c r="H103" s="134">
        <v>1</v>
      </c>
      <c r="J103" s="134">
        <v>1</v>
      </c>
      <c r="K103" s="54" t="s">
        <v>2106</v>
      </c>
      <c r="L103" s="8" t="s">
        <v>864</v>
      </c>
      <c r="M103" s="8" t="s">
        <v>2105</v>
      </c>
      <c r="N103" s="8" t="s">
        <v>864</v>
      </c>
      <c r="O103" s="14">
        <v>0.8</v>
      </c>
      <c r="P103" s="37" t="s">
        <v>1048</v>
      </c>
      <c r="Q103" s="3" t="s">
        <v>554</v>
      </c>
      <c r="R103" s="8" t="s">
        <v>1448</v>
      </c>
      <c r="T103" s="10">
        <v>580</v>
      </c>
      <c r="U103" s="23">
        <v>1</v>
      </c>
    </row>
    <row r="104" spans="1:21" ht="60" customHeight="1">
      <c r="A104" s="51">
        <f t="shared" si="3"/>
        <v>125</v>
      </c>
      <c r="B104" s="57" t="s">
        <v>1451</v>
      </c>
      <c r="C104" s="111" t="s">
        <v>682</v>
      </c>
      <c r="D104" s="5" t="s">
        <v>2721</v>
      </c>
      <c r="E104" s="12">
        <f t="shared" si="2"/>
        <v>1900</v>
      </c>
      <c r="F104" s="3" t="s">
        <v>290</v>
      </c>
      <c r="G104" s="134">
        <v>0</v>
      </c>
      <c r="H104" s="134">
        <v>0</v>
      </c>
      <c r="K104" s="54" t="s">
        <v>601</v>
      </c>
      <c r="L104" s="8" t="s">
        <v>1746</v>
      </c>
      <c r="M104" s="8" t="s">
        <v>876</v>
      </c>
      <c r="N104" s="8" t="s">
        <v>2730</v>
      </c>
      <c r="O104" s="14">
        <v>0.7</v>
      </c>
      <c r="P104" s="37" t="s">
        <v>602</v>
      </c>
      <c r="Q104" s="3" t="s">
        <v>2501</v>
      </c>
      <c r="R104" s="8" t="s">
        <v>1450</v>
      </c>
      <c r="T104" s="10">
        <v>580</v>
      </c>
      <c r="U104" s="23">
        <v>1</v>
      </c>
    </row>
    <row r="105" spans="1:21" ht="39.75" customHeight="1">
      <c r="A105" s="51">
        <f t="shared" si="3"/>
        <v>126</v>
      </c>
      <c r="B105" s="57" t="s">
        <v>1453</v>
      </c>
      <c r="C105" s="111" t="s">
        <v>682</v>
      </c>
      <c r="D105" s="5" t="s">
        <v>2721</v>
      </c>
      <c r="E105" s="12">
        <f aca="true" t="shared" si="4" ref="E105:E115">IF(L105*M105*N105*O105&gt;10000,FLOOR(L105*M105*N105*O105,1000),FLOOR(L105*M105*N105*O105,100))</f>
        <v>2500</v>
      </c>
      <c r="F105" s="3" t="s">
        <v>2052</v>
      </c>
      <c r="G105" s="134">
        <v>3</v>
      </c>
      <c r="H105" s="134">
        <v>1</v>
      </c>
      <c r="K105" s="54" t="s">
        <v>1745</v>
      </c>
      <c r="L105" s="8" t="s">
        <v>1746</v>
      </c>
      <c r="M105" s="8" t="s">
        <v>1747</v>
      </c>
      <c r="N105" s="8" t="s">
        <v>1748</v>
      </c>
      <c r="O105" s="14">
        <v>0.9</v>
      </c>
      <c r="P105" s="37" t="s">
        <v>1749</v>
      </c>
      <c r="Q105" s="3" t="s">
        <v>554</v>
      </c>
      <c r="R105" s="8" t="s">
        <v>1452</v>
      </c>
      <c r="T105" s="10">
        <v>580</v>
      </c>
      <c r="U105" s="23">
        <v>1</v>
      </c>
    </row>
    <row r="106" spans="1:21" ht="38.25" customHeight="1">
      <c r="A106" s="51">
        <f t="shared" si="3"/>
        <v>127</v>
      </c>
      <c r="B106" s="57" t="s">
        <v>1455</v>
      </c>
      <c r="C106" s="111" t="s">
        <v>682</v>
      </c>
      <c r="D106" s="5" t="s">
        <v>2721</v>
      </c>
      <c r="E106" s="12">
        <f t="shared" si="4"/>
        <v>2200</v>
      </c>
      <c r="F106" s="3" t="s">
        <v>3105</v>
      </c>
      <c r="G106" s="134">
        <v>0</v>
      </c>
      <c r="H106" s="134">
        <v>1</v>
      </c>
      <c r="K106" s="54" t="s">
        <v>2106</v>
      </c>
      <c r="L106" s="8" t="s">
        <v>685</v>
      </c>
      <c r="M106" s="8" t="s">
        <v>1765</v>
      </c>
      <c r="N106" s="8" t="s">
        <v>2429</v>
      </c>
      <c r="O106" s="14">
        <v>0.9</v>
      </c>
      <c r="P106" s="37" t="s">
        <v>2430</v>
      </c>
      <c r="Q106" s="3" t="s">
        <v>387</v>
      </c>
      <c r="R106" s="8" t="s">
        <v>1454</v>
      </c>
      <c r="T106" s="10">
        <v>580</v>
      </c>
      <c r="U106" s="23">
        <v>1</v>
      </c>
    </row>
    <row r="107" spans="1:21" ht="41.25" customHeight="1">
      <c r="A107" s="51">
        <f t="shared" si="3"/>
        <v>128</v>
      </c>
      <c r="B107" s="57" t="s">
        <v>1457</v>
      </c>
      <c r="C107" s="111" t="s">
        <v>682</v>
      </c>
      <c r="D107" s="5" t="s">
        <v>2721</v>
      </c>
      <c r="E107" s="12">
        <f t="shared" si="4"/>
        <v>3900</v>
      </c>
      <c r="F107" s="3" t="s">
        <v>2052</v>
      </c>
      <c r="G107" s="134">
        <v>0</v>
      </c>
      <c r="H107" s="134">
        <v>0</v>
      </c>
      <c r="K107" s="54" t="s">
        <v>606</v>
      </c>
      <c r="L107" s="8" t="s">
        <v>2729</v>
      </c>
      <c r="M107" s="8" t="s">
        <v>1403</v>
      </c>
      <c r="N107" s="8" t="s">
        <v>607</v>
      </c>
      <c r="O107" s="14">
        <v>0.8</v>
      </c>
      <c r="P107" s="37" t="s">
        <v>608</v>
      </c>
      <c r="Q107" s="3" t="s">
        <v>2501</v>
      </c>
      <c r="R107" s="8" t="s">
        <v>1456</v>
      </c>
      <c r="T107" s="10">
        <v>580</v>
      </c>
      <c r="U107" s="23">
        <v>1</v>
      </c>
    </row>
    <row r="108" spans="1:21" ht="48" customHeight="1">
      <c r="A108" s="51">
        <f t="shared" si="3"/>
        <v>129</v>
      </c>
      <c r="B108" s="57" t="s">
        <v>2444</v>
      </c>
      <c r="C108" s="111" t="s">
        <v>682</v>
      </c>
      <c r="D108" s="5" t="s">
        <v>2721</v>
      </c>
      <c r="E108" s="12">
        <f t="shared" si="4"/>
        <v>1600</v>
      </c>
      <c r="F108" s="3" t="s">
        <v>556</v>
      </c>
      <c r="G108" s="134">
        <v>3</v>
      </c>
      <c r="H108" s="134">
        <v>2</v>
      </c>
      <c r="J108" s="134">
        <v>1</v>
      </c>
      <c r="K108" s="54" t="s">
        <v>648</v>
      </c>
      <c r="L108" s="8" t="s">
        <v>864</v>
      </c>
      <c r="M108" s="8" t="s">
        <v>1154</v>
      </c>
      <c r="N108" s="8" t="s">
        <v>2107</v>
      </c>
      <c r="O108" s="14">
        <v>0.8</v>
      </c>
      <c r="P108" s="37" t="s">
        <v>1049</v>
      </c>
      <c r="Q108" s="3" t="s">
        <v>554</v>
      </c>
      <c r="R108" s="8" t="s">
        <v>1458</v>
      </c>
      <c r="T108" s="10">
        <v>580</v>
      </c>
      <c r="U108" s="23">
        <v>1</v>
      </c>
    </row>
    <row r="109" spans="1:21" ht="43.5" customHeight="1">
      <c r="A109" s="51">
        <f t="shared" si="3"/>
        <v>130</v>
      </c>
      <c r="B109" s="57" t="s">
        <v>2446</v>
      </c>
      <c r="C109" s="111" t="s">
        <v>682</v>
      </c>
      <c r="D109" s="5" t="s">
        <v>2721</v>
      </c>
      <c r="E109" s="12">
        <f t="shared" si="4"/>
        <v>1200</v>
      </c>
      <c r="F109" s="3" t="s">
        <v>2110</v>
      </c>
      <c r="G109" s="134">
        <v>3</v>
      </c>
      <c r="H109" s="134">
        <v>2</v>
      </c>
      <c r="J109" s="134">
        <v>1</v>
      </c>
      <c r="K109" s="54" t="s">
        <v>647</v>
      </c>
      <c r="L109" s="13">
        <v>6</v>
      </c>
      <c r="M109" s="4">
        <v>25</v>
      </c>
      <c r="N109" s="10">
        <v>14</v>
      </c>
      <c r="O109" s="10">
        <v>0.6</v>
      </c>
      <c r="P109" s="35" t="s">
        <v>1081</v>
      </c>
      <c r="Q109" s="3" t="s">
        <v>554</v>
      </c>
      <c r="R109" s="8" t="s">
        <v>2445</v>
      </c>
      <c r="T109" s="10">
        <v>580</v>
      </c>
      <c r="U109" s="23">
        <v>1</v>
      </c>
    </row>
    <row r="110" spans="1:21" ht="38.25" customHeight="1">
      <c r="A110" s="51">
        <f>A109</f>
        <v>130</v>
      </c>
      <c r="B110" s="54" t="s">
        <v>32</v>
      </c>
      <c r="C110" s="112" t="s">
        <v>682</v>
      </c>
      <c r="D110" s="31" t="s">
        <v>2745</v>
      </c>
      <c r="E110" s="32" t="s">
        <v>270</v>
      </c>
      <c r="F110" s="3"/>
      <c r="G110" s="71"/>
      <c r="H110" s="81"/>
      <c r="I110" s="81"/>
      <c r="J110" s="81"/>
      <c r="L110" s="8"/>
      <c r="M110" s="8"/>
      <c r="N110" s="8"/>
      <c r="O110" s="14"/>
      <c r="P110" s="3"/>
      <c r="Q110" s="3"/>
      <c r="R110" s="8" t="s">
        <v>31</v>
      </c>
      <c r="T110" s="10">
        <v>1800</v>
      </c>
      <c r="U110" s="23" t="s">
        <v>18</v>
      </c>
    </row>
    <row r="111" spans="1:21" ht="38.25" customHeight="1">
      <c r="A111" s="51">
        <f t="shared" si="3"/>
        <v>131</v>
      </c>
      <c r="B111" s="57" t="s">
        <v>354</v>
      </c>
      <c r="C111" s="111" t="s">
        <v>682</v>
      </c>
      <c r="D111" s="5" t="s">
        <v>2721</v>
      </c>
      <c r="E111" s="12">
        <f t="shared" si="4"/>
        <v>2000</v>
      </c>
      <c r="F111" s="3" t="s">
        <v>552</v>
      </c>
      <c r="K111" s="54" t="s">
        <v>649</v>
      </c>
      <c r="L111" s="8" t="s">
        <v>867</v>
      </c>
      <c r="M111" s="8" t="s">
        <v>868</v>
      </c>
      <c r="N111" s="8" t="s">
        <v>2108</v>
      </c>
      <c r="O111" s="14">
        <v>0.8</v>
      </c>
      <c r="P111" s="37" t="s">
        <v>1050</v>
      </c>
      <c r="Q111" s="22" t="s">
        <v>555</v>
      </c>
      <c r="R111" s="8" t="s">
        <v>33</v>
      </c>
      <c r="T111" s="10">
        <v>580</v>
      </c>
      <c r="U111" s="23">
        <v>1</v>
      </c>
    </row>
    <row r="112" spans="1:21" ht="48" customHeight="1">
      <c r="A112" s="51">
        <f t="shared" si="3"/>
        <v>132</v>
      </c>
      <c r="B112" s="57" t="s">
        <v>356</v>
      </c>
      <c r="C112" s="111" t="s">
        <v>682</v>
      </c>
      <c r="D112" s="5" t="s">
        <v>2721</v>
      </c>
      <c r="E112" s="12">
        <f t="shared" si="4"/>
        <v>2500</v>
      </c>
      <c r="F112" s="3" t="s">
        <v>2052</v>
      </c>
      <c r="G112" s="134">
        <v>3</v>
      </c>
      <c r="H112" s="134">
        <v>2</v>
      </c>
      <c r="K112" s="54" t="s">
        <v>1750</v>
      </c>
      <c r="L112" s="8" t="s">
        <v>1746</v>
      </c>
      <c r="M112" s="8" t="s">
        <v>2729</v>
      </c>
      <c r="N112" s="8" t="s">
        <v>1751</v>
      </c>
      <c r="O112" s="14">
        <v>0.9</v>
      </c>
      <c r="P112" s="37" t="s">
        <v>1752</v>
      </c>
      <c r="Q112" s="22" t="s">
        <v>554</v>
      </c>
      <c r="R112" s="8" t="s">
        <v>355</v>
      </c>
      <c r="T112" s="10">
        <v>580</v>
      </c>
      <c r="U112" s="23">
        <v>1</v>
      </c>
    </row>
    <row r="113" spans="1:21" ht="48.75" customHeight="1">
      <c r="A113" s="51">
        <f t="shared" si="3"/>
        <v>133</v>
      </c>
      <c r="B113" s="57" t="s">
        <v>358</v>
      </c>
      <c r="C113" s="111" t="s">
        <v>682</v>
      </c>
      <c r="D113" s="5" t="s">
        <v>2721</v>
      </c>
      <c r="E113" s="12">
        <f t="shared" si="4"/>
        <v>2100</v>
      </c>
      <c r="F113" s="3" t="s">
        <v>556</v>
      </c>
      <c r="G113" s="134">
        <v>3</v>
      </c>
      <c r="H113" s="134">
        <v>2</v>
      </c>
      <c r="K113" s="54" t="s">
        <v>650</v>
      </c>
      <c r="L113" s="8" t="s">
        <v>1760</v>
      </c>
      <c r="M113" s="8" t="s">
        <v>1153</v>
      </c>
      <c r="N113" s="8" t="s">
        <v>686</v>
      </c>
      <c r="O113" s="14">
        <v>0.5</v>
      </c>
      <c r="P113" s="37" t="s">
        <v>277</v>
      </c>
      <c r="Q113" s="22" t="s">
        <v>554</v>
      </c>
      <c r="R113" s="8" t="s">
        <v>357</v>
      </c>
      <c r="T113" s="10">
        <v>580</v>
      </c>
      <c r="U113" s="23">
        <v>1</v>
      </c>
    </row>
    <row r="114" spans="1:21" ht="40.5" customHeight="1">
      <c r="A114" s="51">
        <f t="shared" si="3"/>
        <v>134</v>
      </c>
      <c r="B114" s="57" t="s">
        <v>360</v>
      </c>
      <c r="C114" s="111" t="s">
        <v>682</v>
      </c>
      <c r="D114" s="5" t="s">
        <v>2721</v>
      </c>
      <c r="E114" s="12">
        <f t="shared" si="4"/>
        <v>1200</v>
      </c>
      <c r="F114" s="3" t="s">
        <v>290</v>
      </c>
      <c r="G114" s="134">
        <v>3</v>
      </c>
      <c r="H114" s="134">
        <v>2</v>
      </c>
      <c r="J114" s="134">
        <v>1</v>
      </c>
      <c r="K114" s="54" t="s">
        <v>156</v>
      </c>
      <c r="L114" s="8" t="s">
        <v>2730</v>
      </c>
      <c r="M114" s="8" t="s">
        <v>2729</v>
      </c>
      <c r="N114" s="8" t="s">
        <v>1753</v>
      </c>
      <c r="O114" s="14">
        <v>1</v>
      </c>
      <c r="P114" s="37" t="s">
        <v>157</v>
      </c>
      <c r="Q114" s="22" t="s">
        <v>554</v>
      </c>
      <c r="R114" s="8" t="s">
        <v>359</v>
      </c>
      <c r="T114" s="10">
        <v>580</v>
      </c>
      <c r="U114" s="23">
        <v>1</v>
      </c>
    </row>
    <row r="115" spans="1:21" ht="48" customHeight="1">
      <c r="A115" s="51">
        <v>135</v>
      </c>
      <c r="B115" s="57" t="s">
        <v>2503</v>
      </c>
      <c r="C115" s="111" t="s">
        <v>1123</v>
      </c>
      <c r="D115" s="25">
        <v>300</v>
      </c>
      <c r="E115" s="12">
        <f t="shared" si="4"/>
        <v>1200</v>
      </c>
      <c r="F115" s="3" t="s">
        <v>2052</v>
      </c>
      <c r="G115" s="134">
        <v>0</v>
      </c>
      <c r="H115" s="134">
        <v>2</v>
      </c>
      <c r="I115" s="136"/>
      <c r="K115" s="54" t="s">
        <v>603</v>
      </c>
      <c r="L115" s="8" t="s">
        <v>2730</v>
      </c>
      <c r="M115" s="8" t="s">
        <v>2729</v>
      </c>
      <c r="N115" s="8" t="s">
        <v>1753</v>
      </c>
      <c r="O115" s="14">
        <v>1</v>
      </c>
      <c r="P115" s="37" t="s">
        <v>604</v>
      </c>
      <c r="Q115" s="3" t="s">
        <v>554</v>
      </c>
      <c r="R115" s="18" t="s">
        <v>2502</v>
      </c>
      <c r="T115" s="26">
        <v>580</v>
      </c>
      <c r="U115" s="27">
        <v>1</v>
      </c>
    </row>
    <row r="116" spans="1:21" ht="38.25" customHeight="1">
      <c r="A116" s="51">
        <f>A115</f>
        <v>135</v>
      </c>
      <c r="B116" s="55" t="s">
        <v>332</v>
      </c>
      <c r="C116" s="112" t="s">
        <v>1123</v>
      </c>
      <c r="D116" s="33">
        <v>300</v>
      </c>
      <c r="E116" s="32" t="s">
        <v>272</v>
      </c>
      <c r="F116" s="3"/>
      <c r="G116" s="71"/>
      <c r="H116" s="81"/>
      <c r="I116" s="132"/>
      <c r="J116" s="81"/>
      <c r="L116" s="8"/>
      <c r="M116" s="8"/>
      <c r="N116" s="8"/>
      <c r="O116" s="14"/>
      <c r="P116" s="3"/>
      <c r="Q116" s="3"/>
      <c r="R116" s="18" t="s">
        <v>2504</v>
      </c>
      <c r="T116" s="21">
        <v>2500</v>
      </c>
      <c r="U116" s="27" t="s">
        <v>2505</v>
      </c>
    </row>
    <row r="117" spans="1:21" ht="38.25" customHeight="1">
      <c r="A117" s="51">
        <f>A116</f>
        <v>135</v>
      </c>
      <c r="B117" s="54" t="s">
        <v>2507</v>
      </c>
      <c r="C117" s="112" t="s">
        <v>1123</v>
      </c>
      <c r="D117" s="33">
        <v>300</v>
      </c>
      <c r="E117" s="32" t="s">
        <v>270</v>
      </c>
      <c r="G117" s="71"/>
      <c r="H117" s="81"/>
      <c r="I117" s="132"/>
      <c r="J117" s="81"/>
      <c r="N117" s="18"/>
      <c r="P117" s="16"/>
      <c r="Q117" s="3"/>
      <c r="R117" s="18" t="s">
        <v>2506</v>
      </c>
      <c r="T117" s="26">
        <v>2200</v>
      </c>
      <c r="U117" s="27" t="s">
        <v>2508</v>
      </c>
    </row>
    <row r="118" spans="1:21" ht="38.25" customHeight="1">
      <c r="A118" s="51">
        <f>A117+1</f>
        <v>136</v>
      </c>
      <c r="B118" s="57" t="s">
        <v>2510</v>
      </c>
      <c r="C118" s="111" t="s">
        <v>1123</v>
      </c>
      <c r="D118" s="25">
        <v>300</v>
      </c>
      <c r="E118" s="12">
        <f>FLOOR(L118*M118*N118*O118,100)</f>
        <v>1900</v>
      </c>
      <c r="F118" s="3" t="s">
        <v>551</v>
      </c>
      <c r="I118" s="136"/>
      <c r="K118" s="54" t="s">
        <v>2519</v>
      </c>
      <c r="L118" s="8" t="s">
        <v>864</v>
      </c>
      <c r="M118" s="8" t="s">
        <v>1762</v>
      </c>
      <c r="N118" s="8" t="s">
        <v>2108</v>
      </c>
      <c r="O118" s="14">
        <v>0.23</v>
      </c>
      <c r="P118" s="37" t="s">
        <v>2733</v>
      </c>
      <c r="Q118" s="3" t="s">
        <v>2501</v>
      </c>
      <c r="R118" s="18" t="s">
        <v>2509</v>
      </c>
      <c r="T118" s="26">
        <v>580</v>
      </c>
      <c r="U118" s="27">
        <v>1</v>
      </c>
    </row>
    <row r="119" spans="1:21" ht="38.25" customHeight="1">
      <c r="A119" s="51">
        <f>A118</f>
        <v>136</v>
      </c>
      <c r="B119" s="54" t="s">
        <v>414</v>
      </c>
      <c r="C119" s="112" t="s">
        <v>1123</v>
      </c>
      <c r="D119" s="33">
        <v>300</v>
      </c>
      <c r="E119" s="32" t="s">
        <v>270</v>
      </c>
      <c r="F119" s="3"/>
      <c r="G119" s="71"/>
      <c r="H119" s="81"/>
      <c r="I119" s="132"/>
      <c r="J119" s="81"/>
      <c r="L119" s="8"/>
      <c r="M119" s="8"/>
      <c r="N119" s="8"/>
      <c r="O119" s="14"/>
      <c r="P119" s="3"/>
      <c r="Q119" s="3"/>
      <c r="R119" s="18" t="s">
        <v>2511</v>
      </c>
      <c r="T119" s="26">
        <v>2200</v>
      </c>
      <c r="U119" s="27" t="s">
        <v>2508</v>
      </c>
    </row>
    <row r="120" spans="1:21" ht="38.25" customHeight="1">
      <c r="A120" s="51">
        <f>A119+1</f>
        <v>137</v>
      </c>
      <c r="B120" s="57" t="s">
        <v>37</v>
      </c>
      <c r="C120" s="111" t="s">
        <v>1123</v>
      </c>
      <c r="D120" s="25">
        <v>300</v>
      </c>
      <c r="E120" s="12">
        <f>FLOOR(L120*M120*N120*O120,100)</f>
        <v>1800</v>
      </c>
      <c r="F120" s="3" t="s">
        <v>551</v>
      </c>
      <c r="G120" s="134">
        <v>0</v>
      </c>
      <c r="H120" s="134">
        <v>1</v>
      </c>
      <c r="I120" s="136"/>
      <c r="K120" s="54" t="s">
        <v>603</v>
      </c>
      <c r="L120" s="8" t="s">
        <v>2729</v>
      </c>
      <c r="M120" s="8" t="s">
        <v>2730</v>
      </c>
      <c r="N120" s="8" t="s">
        <v>2731</v>
      </c>
      <c r="O120" s="14">
        <v>0.8</v>
      </c>
      <c r="P120" s="37" t="s">
        <v>2732</v>
      </c>
      <c r="Q120" s="3" t="s">
        <v>2501</v>
      </c>
      <c r="R120" s="18" t="s">
        <v>36</v>
      </c>
      <c r="T120" s="26">
        <v>580</v>
      </c>
      <c r="U120" s="27">
        <v>1</v>
      </c>
    </row>
    <row r="121" spans="1:21" ht="38.25" customHeight="1">
      <c r="A121" s="51">
        <f>A120</f>
        <v>137</v>
      </c>
      <c r="B121" s="55" t="s">
        <v>333</v>
      </c>
      <c r="C121" s="112" t="s">
        <v>1123</v>
      </c>
      <c r="D121" s="33">
        <v>300</v>
      </c>
      <c r="E121" s="32" t="s">
        <v>272</v>
      </c>
      <c r="F121" s="3"/>
      <c r="G121" s="71"/>
      <c r="H121" s="81"/>
      <c r="I121" s="132"/>
      <c r="J121" s="81"/>
      <c r="L121" s="8"/>
      <c r="M121" s="8"/>
      <c r="N121" s="8"/>
      <c r="O121" s="14"/>
      <c r="P121" s="3"/>
      <c r="Q121" s="3"/>
      <c r="R121" s="18" t="s">
        <v>38</v>
      </c>
      <c r="T121" s="21">
        <v>2500</v>
      </c>
      <c r="U121" s="27" t="s">
        <v>2505</v>
      </c>
    </row>
    <row r="122" spans="1:21" ht="38.25" customHeight="1">
      <c r="A122" s="51">
        <f>A121</f>
        <v>137</v>
      </c>
      <c r="B122" s="54" t="s">
        <v>40</v>
      </c>
      <c r="C122" s="112" t="s">
        <v>1123</v>
      </c>
      <c r="D122" s="33">
        <v>300</v>
      </c>
      <c r="E122" s="32" t="s">
        <v>270</v>
      </c>
      <c r="F122" s="3"/>
      <c r="G122" s="71"/>
      <c r="H122" s="81"/>
      <c r="I122" s="132"/>
      <c r="J122" s="81"/>
      <c r="L122" s="8"/>
      <c r="M122" s="8"/>
      <c r="N122" s="8"/>
      <c r="O122" s="14"/>
      <c r="P122" s="3"/>
      <c r="Q122" s="3"/>
      <c r="R122" s="18" t="s">
        <v>39</v>
      </c>
      <c r="T122" s="26">
        <v>2200</v>
      </c>
      <c r="U122" s="27" t="s">
        <v>2508</v>
      </c>
    </row>
    <row r="123" spans="1:21" ht="38.25" customHeight="1">
      <c r="A123" s="51">
        <f>A122+1</f>
        <v>138</v>
      </c>
      <c r="B123" s="57" t="s">
        <v>42</v>
      </c>
      <c r="C123" s="111" t="s">
        <v>1123</v>
      </c>
      <c r="D123" s="25">
        <v>300</v>
      </c>
      <c r="E123" s="12">
        <f>FLOOR(L123*M123*N123*O123,100)</f>
        <v>1900</v>
      </c>
      <c r="F123" s="3" t="s">
        <v>2052</v>
      </c>
      <c r="G123" s="134">
        <v>0</v>
      </c>
      <c r="H123" s="134">
        <v>2</v>
      </c>
      <c r="I123" s="136"/>
      <c r="K123" s="54" t="s">
        <v>2520</v>
      </c>
      <c r="L123" s="8" t="s">
        <v>864</v>
      </c>
      <c r="M123" s="8" t="s">
        <v>1762</v>
      </c>
      <c r="N123" s="8" t="s">
        <v>2108</v>
      </c>
      <c r="O123" s="14">
        <v>0.23</v>
      </c>
      <c r="P123" s="37" t="s">
        <v>1082</v>
      </c>
      <c r="Q123" s="22" t="s">
        <v>555</v>
      </c>
      <c r="R123" s="18" t="s">
        <v>41</v>
      </c>
      <c r="T123" s="26">
        <v>580</v>
      </c>
      <c r="U123" s="27">
        <v>1</v>
      </c>
    </row>
    <row r="124" spans="1:21" ht="38.25" customHeight="1">
      <c r="A124" s="51">
        <f>A123</f>
        <v>138</v>
      </c>
      <c r="B124" s="55" t="s">
        <v>334</v>
      </c>
      <c r="C124" s="112" t="s">
        <v>1123</v>
      </c>
      <c r="D124" s="33">
        <v>300</v>
      </c>
      <c r="E124" s="32" t="s">
        <v>272</v>
      </c>
      <c r="F124" s="3"/>
      <c r="G124" s="71"/>
      <c r="H124" s="81"/>
      <c r="I124" s="132"/>
      <c r="J124" s="81"/>
      <c r="L124" s="8"/>
      <c r="M124" s="8"/>
      <c r="N124" s="8"/>
      <c r="O124" s="14"/>
      <c r="P124" s="3"/>
      <c r="Q124" s="3"/>
      <c r="R124" s="18" t="s">
        <v>43</v>
      </c>
      <c r="T124" s="21">
        <v>2500</v>
      </c>
      <c r="U124" s="27" t="s">
        <v>2505</v>
      </c>
    </row>
    <row r="125" spans="1:21" ht="38.25" customHeight="1">
      <c r="A125" s="51">
        <f>A124</f>
        <v>138</v>
      </c>
      <c r="B125" s="54" t="s">
        <v>45</v>
      </c>
      <c r="C125" s="112" t="s">
        <v>1123</v>
      </c>
      <c r="D125" s="33">
        <v>300</v>
      </c>
      <c r="E125" s="32" t="s">
        <v>270</v>
      </c>
      <c r="F125" s="3"/>
      <c r="G125" s="71"/>
      <c r="H125" s="81"/>
      <c r="I125" s="132"/>
      <c r="J125" s="81"/>
      <c r="L125" s="8"/>
      <c r="M125" s="8"/>
      <c r="N125" s="8"/>
      <c r="O125" s="14"/>
      <c r="P125" s="3"/>
      <c r="Q125" s="3"/>
      <c r="R125" s="18" t="s">
        <v>44</v>
      </c>
      <c r="T125" s="26">
        <v>2200</v>
      </c>
      <c r="U125" s="27" t="s">
        <v>2508</v>
      </c>
    </row>
    <row r="126" spans="1:21" ht="38.25" customHeight="1">
      <c r="A126" s="51">
        <f>A125+1</f>
        <v>139</v>
      </c>
      <c r="B126" s="57" t="s">
        <v>47</v>
      </c>
      <c r="C126" s="111" t="s">
        <v>1123</v>
      </c>
      <c r="D126" s="25">
        <v>300</v>
      </c>
      <c r="E126" s="12">
        <f>FLOOR(L126*M126*N126*O126,100)</f>
        <v>1900</v>
      </c>
      <c r="F126" s="3" t="s">
        <v>2052</v>
      </c>
      <c r="G126" s="134">
        <v>0</v>
      </c>
      <c r="H126" s="134">
        <v>2</v>
      </c>
      <c r="I126" s="136"/>
      <c r="K126" s="54" t="s">
        <v>603</v>
      </c>
      <c r="L126" s="8" t="s">
        <v>2729</v>
      </c>
      <c r="M126" s="8" t="s">
        <v>2498</v>
      </c>
      <c r="N126" s="8" t="s">
        <v>1751</v>
      </c>
      <c r="O126" s="14">
        <v>0.23</v>
      </c>
      <c r="P126" s="37" t="s">
        <v>908</v>
      </c>
      <c r="Q126" s="3" t="s">
        <v>2501</v>
      </c>
      <c r="R126" s="18" t="s">
        <v>46</v>
      </c>
      <c r="T126" s="26">
        <v>580</v>
      </c>
      <c r="U126" s="27">
        <v>1</v>
      </c>
    </row>
    <row r="127" spans="1:21" ht="38.25" customHeight="1">
      <c r="A127" s="51">
        <f>A126</f>
        <v>139</v>
      </c>
      <c r="B127" s="55" t="s">
        <v>335</v>
      </c>
      <c r="C127" s="112" t="s">
        <v>1123</v>
      </c>
      <c r="D127" s="33">
        <v>300</v>
      </c>
      <c r="E127" s="32" t="s">
        <v>272</v>
      </c>
      <c r="F127" s="3"/>
      <c r="G127" s="71"/>
      <c r="H127" s="81"/>
      <c r="I127" s="132"/>
      <c r="J127" s="81"/>
      <c r="L127" s="8"/>
      <c r="M127" s="8"/>
      <c r="N127" s="8"/>
      <c r="O127" s="14"/>
      <c r="P127" s="3"/>
      <c r="Q127" s="3"/>
      <c r="R127" s="18" t="s">
        <v>48</v>
      </c>
      <c r="T127" s="21">
        <v>2500</v>
      </c>
      <c r="U127" s="27" t="s">
        <v>2505</v>
      </c>
    </row>
    <row r="128" spans="1:21" ht="38.25" customHeight="1">
      <c r="A128" s="51">
        <f>A127</f>
        <v>139</v>
      </c>
      <c r="B128" s="54" t="s">
        <v>1713</v>
      </c>
      <c r="C128" s="112" t="s">
        <v>1123</v>
      </c>
      <c r="D128" s="33">
        <v>300</v>
      </c>
      <c r="E128" s="32" t="s">
        <v>270</v>
      </c>
      <c r="F128" s="3"/>
      <c r="G128" s="71"/>
      <c r="H128" s="81"/>
      <c r="I128" s="132"/>
      <c r="J128" s="81"/>
      <c r="L128" s="8"/>
      <c r="M128" s="8"/>
      <c r="N128" s="8"/>
      <c r="O128" s="14"/>
      <c r="P128" s="3"/>
      <c r="Q128" s="3"/>
      <c r="R128" s="18" t="s">
        <v>49</v>
      </c>
      <c r="T128" s="26">
        <v>2200</v>
      </c>
      <c r="U128" s="27" t="s">
        <v>2508</v>
      </c>
    </row>
    <row r="129" spans="1:21" ht="38.25" customHeight="1">
      <c r="A129" s="51">
        <f>A128+1</f>
        <v>140</v>
      </c>
      <c r="B129" s="57" t="s">
        <v>1715</v>
      </c>
      <c r="C129" s="111" t="s">
        <v>1123</v>
      </c>
      <c r="D129" s="25">
        <v>300</v>
      </c>
      <c r="E129" s="12">
        <f>FLOOR(L129*M129*N129*O129,100)</f>
        <v>1900</v>
      </c>
      <c r="F129" s="3" t="s">
        <v>174</v>
      </c>
      <c r="G129" s="134">
        <v>0</v>
      </c>
      <c r="H129" s="134">
        <v>2</v>
      </c>
      <c r="I129" s="136"/>
      <c r="K129" s="54" t="s">
        <v>603</v>
      </c>
      <c r="L129" s="8" t="s">
        <v>2729</v>
      </c>
      <c r="M129" s="8" t="s">
        <v>2498</v>
      </c>
      <c r="N129" s="8" t="s">
        <v>1751</v>
      </c>
      <c r="O129" s="14">
        <v>0.23</v>
      </c>
      <c r="P129" s="37" t="s">
        <v>175</v>
      </c>
      <c r="Q129" s="3" t="s">
        <v>2501</v>
      </c>
      <c r="R129" s="18" t="s">
        <v>1714</v>
      </c>
      <c r="T129" s="26">
        <v>580</v>
      </c>
      <c r="U129" s="27">
        <v>1</v>
      </c>
    </row>
    <row r="130" spans="1:21" ht="38.25" customHeight="1">
      <c r="A130" s="51">
        <f>A129</f>
        <v>140</v>
      </c>
      <c r="B130" s="55" t="s">
        <v>336</v>
      </c>
      <c r="C130" s="112" t="s">
        <v>1123</v>
      </c>
      <c r="D130" s="33">
        <v>300</v>
      </c>
      <c r="E130" s="32" t="s">
        <v>272</v>
      </c>
      <c r="F130" s="3"/>
      <c r="G130" s="71"/>
      <c r="H130" s="81"/>
      <c r="I130" s="132"/>
      <c r="J130" s="81"/>
      <c r="L130" s="8"/>
      <c r="M130" s="8"/>
      <c r="N130" s="8"/>
      <c r="O130" s="14"/>
      <c r="P130" s="3"/>
      <c r="Q130" s="3"/>
      <c r="R130" s="18" t="s">
        <v>1716</v>
      </c>
      <c r="T130" s="21">
        <v>2500</v>
      </c>
      <c r="U130" s="27" t="s">
        <v>2505</v>
      </c>
    </row>
    <row r="131" spans="1:21" ht="38.25" customHeight="1">
      <c r="A131" s="51">
        <f>A130+1</f>
        <v>141</v>
      </c>
      <c r="B131" s="54" t="s">
        <v>1718</v>
      </c>
      <c r="C131" s="112" t="s">
        <v>1123</v>
      </c>
      <c r="D131" s="33">
        <v>300</v>
      </c>
      <c r="E131" s="32" t="s">
        <v>270</v>
      </c>
      <c r="F131" s="3"/>
      <c r="G131" s="71"/>
      <c r="H131" s="81"/>
      <c r="I131" s="132"/>
      <c r="J131" s="81"/>
      <c r="L131" s="8"/>
      <c r="M131" s="8"/>
      <c r="N131" s="8"/>
      <c r="O131" s="14"/>
      <c r="P131" s="3"/>
      <c r="Q131" s="3"/>
      <c r="R131" s="18" t="s">
        <v>1717</v>
      </c>
      <c r="T131" s="26">
        <v>2200</v>
      </c>
      <c r="U131" s="27" t="s">
        <v>2508</v>
      </c>
    </row>
    <row r="132" spans="1:21" ht="40.5" customHeight="1">
      <c r="A132" s="51">
        <f>A131+1</f>
        <v>142</v>
      </c>
      <c r="B132" s="57" t="s">
        <v>1720</v>
      </c>
      <c r="C132" s="111" t="s">
        <v>1123</v>
      </c>
      <c r="D132" s="25">
        <v>300</v>
      </c>
      <c r="E132" s="12">
        <f>FLOOR(L132*M132*N132*O132,100)</f>
        <v>1000</v>
      </c>
      <c r="F132" s="3" t="s">
        <v>556</v>
      </c>
      <c r="G132" s="134">
        <v>0</v>
      </c>
      <c r="H132" s="134">
        <v>2</v>
      </c>
      <c r="I132" s="136"/>
      <c r="K132" s="54" t="s">
        <v>411</v>
      </c>
      <c r="L132" s="8" t="s">
        <v>679</v>
      </c>
      <c r="M132" s="8" t="s">
        <v>680</v>
      </c>
      <c r="N132" s="8" t="s">
        <v>681</v>
      </c>
      <c r="O132" s="14">
        <v>0.9</v>
      </c>
      <c r="P132" s="37" t="s">
        <v>278</v>
      </c>
      <c r="Q132" s="3" t="s">
        <v>554</v>
      </c>
      <c r="R132" s="18" t="s">
        <v>1719</v>
      </c>
      <c r="T132" s="26">
        <v>580</v>
      </c>
      <c r="U132" s="27">
        <v>1</v>
      </c>
    </row>
    <row r="133" spans="1:21" ht="38.25" customHeight="1">
      <c r="A133" s="51">
        <f>A132</f>
        <v>142</v>
      </c>
      <c r="B133" s="54" t="s">
        <v>2711</v>
      </c>
      <c r="C133" s="112" t="s">
        <v>1123</v>
      </c>
      <c r="D133" s="33">
        <v>300</v>
      </c>
      <c r="E133" s="32" t="s">
        <v>270</v>
      </c>
      <c r="F133" s="3"/>
      <c r="G133" s="71"/>
      <c r="H133" s="81"/>
      <c r="I133" s="132"/>
      <c r="J133" s="81"/>
      <c r="L133" s="8"/>
      <c r="M133" s="8"/>
      <c r="N133" s="8"/>
      <c r="O133" s="14"/>
      <c r="P133" s="3"/>
      <c r="Q133" s="3"/>
      <c r="R133" s="18" t="s">
        <v>2710</v>
      </c>
      <c r="T133" s="26">
        <v>2200</v>
      </c>
      <c r="U133" s="27" t="s">
        <v>2508</v>
      </c>
    </row>
    <row r="134" spans="1:21" ht="45" customHeight="1">
      <c r="A134" s="51">
        <f>A133+1</f>
        <v>143</v>
      </c>
      <c r="B134" s="57" t="s">
        <v>2713</v>
      </c>
      <c r="C134" s="111" t="s">
        <v>1123</v>
      </c>
      <c r="D134" s="25">
        <v>300</v>
      </c>
      <c r="E134" s="12">
        <f>FLOOR(L134*M134*N134*O134,100)</f>
        <v>1900</v>
      </c>
      <c r="F134" s="3" t="s">
        <v>2052</v>
      </c>
      <c r="G134" s="134">
        <v>0</v>
      </c>
      <c r="H134" s="134">
        <v>2</v>
      </c>
      <c r="I134" s="136"/>
      <c r="K134" s="54" t="s">
        <v>3144</v>
      </c>
      <c r="L134" s="8" t="s">
        <v>2729</v>
      </c>
      <c r="M134" s="8" t="s">
        <v>2498</v>
      </c>
      <c r="N134" s="8" t="s">
        <v>1751</v>
      </c>
      <c r="O134" s="14">
        <v>0.23</v>
      </c>
      <c r="P134" s="37" t="s">
        <v>3145</v>
      </c>
      <c r="Q134" s="3" t="s">
        <v>2501</v>
      </c>
      <c r="R134" s="18" t="s">
        <v>2712</v>
      </c>
      <c r="T134" s="26">
        <v>580</v>
      </c>
      <c r="U134" s="27">
        <v>1</v>
      </c>
    </row>
    <row r="135" spans="1:21" ht="38.25" customHeight="1">
      <c r="A135" s="51">
        <f>A134</f>
        <v>143</v>
      </c>
      <c r="B135" s="55" t="s">
        <v>337</v>
      </c>
      <c r="C135" s="112" t="s">
        <v>1123</v>
      </c>
      <c r="D135" s="33">
        <v>300</v>
      </c>
      <c r="E135" s="32" t="s">
        <v>272</v>
      </c>
      <c r="F135" s="3"/>
      <c r="G135" s="71"/>
      <c r="H135" s="81"/>
      <c r="I135" s="132"/>
      <c r="J135" s="81"/>
      <c r="L135" s="8"/>
      <c r="M135" s="8"/>
      <c r="N135" s="8"/>
      <c r="O135" s="14"/>
      <c r="P135" s="3"/>
      <c r="Q135" s="3"/>
      <c r="R135" s="18" t="s">
        <v>2714</v>
      </c>
      <c r="T135" s="21">
        <v>2500</v>
      </c>
      <c r="U135" s="27" t="s">
        <v>2505</v>
      </c>
    </row>
    <row r="136" spans="1:21" ht="38.25" customHeight="1">
      <c r="A136" s="51">
        <f>A135</f>
        <v>143</v>
      </c>
      <c r="B136" s="54" t="s">
        <v>2716</v>
      </c>
      <c r="C136" s="112" t="s">
        <v>1123</v>
      </c>
      <c r="D136" s="33">
        <v>300</v>
      </c>
      <c r="E136" s="32" t="s">
        <v>270</v>
      </c>
      <c r="F136" s="3"/>
      <c r="G136" s="71"/>
      <c r="H136" s="81"/>
      <c r="I136" s="132"/>
      <c r="J136" s="81"/>
      <c r="L136" s="8"/>
      <c r="M136" s="8"/>
      <c r="N136" s="8"/>
      <c r="O136" s="14"/>
      <c r="P136" s="3"/>
      <c r="Q136" s="3"/>
      <c r="R136" s="18" t="s">
        <v>2715</v>
      </c>
      <c r="T136" s="26">
        <v>2200</v>
      </c>
      <c r="U136" s="27" t="s">
        <v>2508</v>
      </c>
    </row>
    <row r="137" spans="1:21" ht="38.25" customHeight="1">
      <c r="A137" s="51">
        <f>A135+1</f>
        <v>144</v>
      </c>
      <c r="B137" s="57" t="s">
        <v>2718</v>
      </c>
      <c r="C137" s="111" t="s">
        <v>1123</v>
      </c>
      <c r="D137" s="25">
        <v>300</v>
      </c>
      <c r="E137" s="12">
        <f>FLOOR(L137*M137*N137*O137,100)</f>
        <v>1900</v>
      </c>
      <c r="F137" s="3" t="s">
        <v>174</v>
      </c>
      <c r="G137" s="134">
        <v>0</v>
      </c>
      <c r="H137" s="134">
        <v>2</v>
      </c>
      <c r="I137" s="136"/>
      <c r="K137" s="54" t="s">
        <v>173</v>
      </c>
      <c r="L137" s="8" t="s">
        <v>2729</v>
      </c>
      <c r="M137" s="8" t="s">
        <v>2498</v>
      </c>
      <c r="N137" s="8" t="s">
        <v>1751</v>
      </c>
      <c r="O137" s="14">
        <v>0.23</v>
      </c>
      <c r="P137" s="37" t="s">
        <v>1083</v>
      </c>
      <c r="Q137" s="3" t="s">
        <v>2501</v>
      </c>
      <c r="R137" s="18" t="s">
        <v>2717</v>
      </c>
      <c r="T137" s="26">
        <v>580</v>
      </c>
      <c r="U137" s="27">
        <v>1</v>
      </c>
    </row>
    <row r="138" spans="1:21" ht="37.5" customHeight="1">
      <c r="A138" s="51">
        <f>A137</f>
        <v>144</v>
      </c>
      <c r="B138" s="54" t="s">
        <v>2720</v>
      </c>
      <c r="C138" s="112" t="s">
        <v>1123</v>
      </c>
      <c r="D138" s="33">
        <v>300</v>
      </c>
      <c r="E138" s="32" t="s">
        <v>270</v>
      </c>
      <c r="F138" s="3"/>
      <c r="G138" s="71"/>
      <c r="H138" s="81"/>
      <c r="I138" s="81"/>
      <c r="J138" s="81"/>
      <c r="L138" s="8"/>
      <c r="M138" s="8"/>
      <c r="N138" s="8"/>
      <c r="O138" s="14"/>
      <c r="P138" s="3"/>
      <c r="Q138" s="3"/>
      <c r="R138" s="18" t="s">
        <v>2719</v>
      </c>
      <c r="T138" s="26">
        <v>2200</v>
      </c>
      <c r="U138" s="27" t="s">
        <v>2508</v>
      </c>
    </row>
    <row r="139" spans="1:21" ht="38.25" customHeight="1">
      <c r="A139" s="60">
        <v>100</v>
      </c>
      <c r="B139" s="149" t="s">
        <v>1725</v>
      </c>
      <c r="C139" s="110" t="s">
        <v>1727</v>
      </c>
      <c r="D139" s="20" t="s">
        <v>2893</v>
      </c>
      <c r="E139" s="143" t="s">
        <v>674</v>
      </c>
      <c r="F139" s="143" t="s">
        <v>675</v>
      </c>
      <c r="G139" s="137" t="s">
        <v>1595</v>
      </c>
      <c r="H139" s="137" t="s">
        <v>1598</v>
      </c>
      <c r="I139" s="137" t="s">
        <v>1599</v>
      </c>
      <c r="J139" s="137" t="s">
        <v>1600</v>
      </c>
      <c r="K139" s="30" t="s">
        <v>1726</v>
      </c>
      <c r="L139" s="144" t="s">
        <v>670</v>
      </c>
      <c r="M139" s="144" t="s">
        <v>671</v>
      </c>
      <c r="N139" s="144" t="s">
        <v>672</v>
      </c>
      <c r="O139" s="145" t="s">
        <v>673</v>
      </c>
      <c r="P139" s="2" t="s">
        <v>2991</v>
      </c>
      <c r="Q139" s="2" t="s">
        <v>676</v>
      </c>
      <c r="R139" s="146" t="s">
        <v>1155</v>
      </c>
      <c r="S139" s="147" t="s">
        <v>1155</v>
      </c>
      <c r="T139" s="146" t="s">
        <v>677</v>
      </c>
      <c r="U139" s="146">
        <f>SUM(U151:U157)</f>
        <v>5</v>
      </c>
    </row>
    <row r="140" spans="1:21" ht="38.25" customHeight="1">
      <c r="A140" s="60">
        <v>100</v>
      </c>
      <c r="B140" s="141" t="s">
        <v>1607</v>
      </c>
      <c r="C140" s="110"/>
      <c r="D140" s="20"/>
      <c r="E140" s="143"/>
      <c r="F140" s="2" t="s">
        <v>1957</v>
      </c>
      <c r="G140" s="138">
        <f>SUM(G141:G195)</f>
        <v>45</v>
      </c>
      <c r="H140" s="138">
        <f>SUM(H141:H195)</f>
        <v>40</v>
      </c>
      <c r="I140" s="138">
        <f>SUM(I141:I195)</f>
        <v>0</v>
      </c>
      <c r="J140" s="138">
        <f>SUM(J141:J195)</f>
        <v>10</v>
      </c>
      <c r="K140" s="30"/>
      <c r="L140" s="144"/>
      <c r="M140" s="144"/>
      <c r="N140" s="144"/>
      <c r="O140" s="145"/>
      <c r="P140" s="2" t="s">
        <v>2991</v>
      </c>
      <c r="Q140" s="2"/>
      <c r="R140" s="146"/>
      <c r="S140" s="147"/>
      <c r="T140" s="146"/>
      <c r="U140" s="146"/>
    </row>
    <row r="141" spans="1:21" ht="38.25" customHeight="1">
      <c r="A141" s="21">
        <v>101</v>
      </c>
      <c r="B141" s="61" t="s">
        <v>2992</v>
      </c>
      <c r="C141" s="114" t="s">
        <v>2993</v>
      </c>
      <c r="D141" s="63">
        <v>400</v>
      </c>
      <c r="E141" s="12">
        <f aca="true" t="shared" si="5" ref="E141:E159">IF(L141*M141*N141*O141&gt;10000,FLOOR(L141*M141*N141*O141,1000),FLOOR(L141*M141*N141*O141,100))</f>
        <v>5300</v>
      </c>
      <c r="F141" s="33" t="s">
        <v>2052</v>
      </c>
      <c r="G141" s="134">
        <v>0</v>
      </c>
      <c r="H141" s="132">
        <v>1</v>
      </c>
      <c r="I141" s="132"/>
      <c r="J141" s="132"/>
      <c r="K141" s="64" t="s">
        <v>2054</v>
      </c>
      <c r="L141" s="65">
        <v>10</v>
      </c>
      <c r="M141" s="65">
        <v>26</v>
      </c>
      <c r="N141" s="65">
        <v>41</v>
      </c>
      <c r="O141" s="66">
        <v>0.5</v>
      </c>
      <c r="P141" s="16" t="s">
        <v>2994</v>
      </c>
      <c r="Q141" s="16" t="s">
        <v>2079</v>
      </c>
      <c r="R141" s="67" t="s">
        <v>817</v>
      </c>
      <c r="S141" s="72" t="s">
        <v>818</v>
      </c>
      <c r="T141" s="73">
        <v>580</v>
      </c>
      <c r="U141" s="70">
        <v>1</v>
      </c>
    </row>
    <row r="142" spans="1:21" ht="41.25" customHeight="1">
      <c r="A142" s="21">
        <f>A141</f>
        <v>101</v>
      </c>
      <c r="B142" s="64" t="str">
        <f>B141</f>
        <v>Adventures Of Tom Sawyer,The </v>
      </c>
      <c r="C142" s="115" t="s">
        <v>2993</v>
      </c>
      <c r="D142" s="74">
        <v>400</v>
      </c>
      <c r="E142" s="32"/>
      <c r="F142" s="33"/>
      <c r="G142" s="71"/>
      <c r="H142" s="81"/>
      <c r="I142" s="81"/>
      <c r="J142" s="81"/>
      <c r="K142" s="64" t="s">
        <v>2952</v>
      </c>
      <c r="L142" s="65"/>
      <c r="M142" s="65"/>
      <c r="N142" s="65"/>
      <c r="O142" s="66"/>
      <c r="P142" s="16" t="s">
        <v>819</v>
      </c>
      <c r="Q142" s="16"/>
      <c r="R142" s="67" t="s">
        <v>1307</v>
      </c>
      <c r="S142" s="72" t="s">
        <v>820</v>
      </c>
      <c r="T142" s="73">
        <v>1500</v>
      </c>
      <c r="U142" s="70" t="s">
        <v>914</v>
      </c>
    </row>
    <row r="143" spans="1:21" ht="38.25" customHeight="1">
      <c r="A143" s="21">
        <v>102</v>
      </c>
      <c r="B143" s="61" t="s">
        <v>821</v>
      </c>
      <c r="C143" s="114" t="s">
        <v>2993</v>
      </c>
      <c r="D143" s="63">
        <v>400</v>
      </c>
      <c r="E143" s="12">
        <f t="shared" si="5"/>
        <v>5200</v>
      </c>
      <c r="F143" s="33" t="s">
        <v>556</v>
      </c>
      <c r="G143" s="134">
        <v>3</v>
      </c>
      <c r="H143" s="132">
        <v>1</v>
      </c>
      <c r="I143" s="132"/>
      <c r="J143" s="132"/>
      <c r="K143" s="64" t="s">
        <v>822</v>
      </c>
      <c r="L143" s="65">
        <v>10</v>
      </c>
      <c r="M143" s="65">
        <v>26</v>
      </c>
      <c r="N143" s="65">
        <v>25</v>
      </c>
      <c r="O143" s="66">
        <v>0.8</v>
      </c>
      <c r="P143" s="16" t="s">
        <v>823</v>
      </c>
      <c r="Q143" s="16" t="s">
        <v>2079</v>
      </c>
      <c r="R143" s="67" t="s">
        <v>1307</v>
      </c>
      <c r="S143" s="72" t="s">
        <v>824</v>
      </c>
      <c r="T143" s="73">
        <v>580</v>
      </c>
      <c r="U143" s="70">
        <v>1</v>
      </c>
    </row>
    <row r="144" spans="1:21" ht="38.25" customHeight="1">
      <c r="A144" s="21">
        <v>103</v>
      </c>
      <c r="B144" s="61" t="s">
        <v>825</v>
      </c>
      <c r="C144" s="114" t="s">
        <v>2993</v>
      </c>
      <c r="D144" s="63">
        <v>400</v>
      </c>
      <c r="E144" s="12">
        <f t="shared" si="5"/>
        <v>4800</v>
      </c>
      <c r="F144" s="33" t="s">
        <v>2052</v>
      </c>
      <c r="G144" s="134">
        <v>3</v>
      </c>
      <c r="H144" s="132">
        <v>2</v>
      </c>
      <c r="I144" s="132"/>
      <c r="J144" s="132">
        <v>1</v>
      </c>
      <c r="K144" s="64" t="s">
        <v>2338</v>
      </c>
      <c r="L144" s="65">
        <v>11</v>
      </c>
      <c r="M144" s="65">
        <v>26</v>
      </c>
      <c r="N144" s="65">
        <v>21</v>
      </c>
      <c r="O144" s="66">
        <v>0.8</v>
      </c>
      <c r="P144" s="16" t="s">
        <v>2339</v>
      </c>
      <c r="Q144" s="16" t="s">
        <v>2340</v>
      </c>
      <c r="R144" s="67" t="s">
        <v>2341</v>
      </c>
      <c r="S144" s="72" t="s">
        <v>2342</v>
      </c>
      <c r="T144" s="73">
        <v>580</v>
      </c>
      <c r="U144" s="70">
        <v>1</v>
      </c>
    </row>
    <row r="145" spans="1:21" ht="38.25" customHeight="1">
      <c r="A145" s="21">
        <v>104</v>
      </c>
      <c r="B145" s="61" t="s">
        <v>2343</v>
      </c>
      <c r="C145" s="114" t="s">
        <v>2993</v>
      </c>
      <c r="D145" s="63">
        <v>400</v>
      </c>
      <c r="E145" s="12">
        <f t="shared" si="5"/>
        <v>6300</v>
      </c>
      <c r="F145" s="33" t="s">
        <v>2345</v>
      </c>
      <c r="G145" s="134">
        <v>3</v>
      </c>
      <c r="H145" s="132">
        <v>1</v>
      </c>
      <c r="I145" s="132"/>
      <c r="J145" s="132">
        <v>1</v>
      </c>
      <c r="K145" s="64" t="s">
        <v>2344</v>
      </c>
      <c r="L145" s="65">
        <v>12</v>
      </c>
      <c r="M145" s="65">
        <v>15</v>
      </c>
      <c r="N145" s="65">
        <v>39</v>
      </c>
      <c r="O145" s="66">
        <v>0.9</v>
      </c>
      <c r="P145" s="16" t="s">
        <v>2346</v>
      </c>
      <c r="Q145" s="16" t="s">
        <v>2340</v>
      </c>
      <c r="R145" s="67" t="s">
        <v>2341</v>
      </c>
      <c r="S145" s="72" t="s">
        <v>2347</v>
      </c>
      <c r="T145" s="73">
        <v>580</v>
      </c>
      <c r="U145" s="70">
        <v>1</v>
      </c>
    </row>
    <row r="146" spans="1:21" ht="41.25" customHeight="1">
      <c r="A146" s="21">
        <f>A145</f>
        <v>104</v>
      </c>
      <c r="B146" s="64" t="str">
        <f>B145</f>
        <v>Coldest Place On Earth,The</v>
      </c>
      <c r="C146" s="115" t="s">
        <v>2993</v>
      </c>
      <c r="D146" s="74">
        <v>400</v>
      </c>
      <c r="E146" s="32"/>
      <c r="F146" s="33"/>
      <c r="G146" s="71"/>
      <c r="H146" s="81"/>
      <c r="I146" s="81"/>
      <c r="J146" s="81"/>
      <c r="K146" s="64" t="s">
        <v>2952</v>
      </c>
      <c r="L146" s="65"/>
      <c r="M146" s="65"/>
      <c r="N146" s="65"/>
      <c r="O146" s="66"/>
      <c r="P146" s="16" t="s">
        <v>2348</v>
      </c>
      <c r="Q146" s="16"/>
      <c r="R146" s="67" t="s">
        <v>2341</v>
      </c>
      <c r="S146" s="72" t="s">
        <v>2349</v>
      </c>
      <c r="T146" s="73">
        <v>1500</v>
      </c>
      <c r="U146" s="70" t="s">
        <v>2350</v>
      </c>
    </row>
    <row r="147" spans="1:21" ht="38.25" customHeight="1">
      <c r="A147" s="21">
        <v>105</v>
      </c>
      <c r="B147" s="61" t="s">
        <v>2351</v>
      </c>
      <c r="C147" s="114" t="s">
        <v>2993</v>
      </c>
      <c r="D147" s="63">
        <v>400</v>
      </c>
      <c r="E147" s="12">
        <f t="shared" si="5"/>
        <v>5900</v>
      </c>
      <c r="F147" s="33" t="s">
        <v>2052</v>
      </c>
      <c r="G147" s="134">
        <v>3</v>
      </c>
      <c r="H147" s="132">
        <v>2</v>
      </c>
      <c r="I147" s="132"/>
      <c r="J147" s="132"/>
      <c r="K147" s="64" t="s">
        <v>2946</v>
      </c>
      <c r="L147" s="65">
        <v>11</v>
      </c>
      <c r="M147" s="65">
        <v>26</v>
      </c>
      <c r="N147" s="65">
        <v>26</v>
      </c>
      <c r="O147" s="66">
        <v>0.8</v>
      </c>
      <c r="P147" s="16" t="s">
        <v>2352</v>
      </c>
      <c r="Q147" s="16" t="s">
        <v>2079</v>
      </c>
      <c r="R147" s="67" t="s">
        <v>2341</v>
      </c>
      <c r="S147" s="72" t="s">
        <v>2353</v>
      </c>
      <c r="T147" s="73">
        <v>580</v>
      </c>
      <c r="U147" s="70">
        <v>1</v>
      </c>
    </row>
    <row r="148" spans="1:21" ht="41.25" customHeight="1">
      <c r="A148" s="21">
        <f>A147</f>
        <v>105</v>
      </c>
      <c r="B148" s="64" t="str">
        <f>B147</f>
        <v>Elephant Man, The </v>
      </c>
      <c r="C148" s="115" t="s">
        <v>2993</v>
      </c>
      <c r="D148" s="74">
        <v>400</v>
      </c>
      <c r="E148" s="32"/>
      <c r="F148" s="33"/>
      <c r="G148" s="71"/>
      <c r="H148" s="81"/>
      <c r="I148" s="81"/>
      <c r="J148" s="81"/>
      <c r="K148" s="64" t="s">
        <v>2952</v>
      </c>
      <c r="L148" s="65"/>
      <c r="M148" s="65"/>
      <c r="N148" s="65"/>
      <c r="O148" s="66"/>
      <c r="P148" s="16" t="s">
        <v>2354</v>
      </c>
      <c r="Q148" s="16"/>
      <c r="R148" s="67" t="s">
        <v>2355</v>
      </c>
      <c r="S148" s="72" t="s">
        <v>2356</v>
      </c>
      <c r="T148" s="73">
        <v>1500</v>
      </c>
      <c r="U148" s="70" t="s">
        <v>2357</v>
      </c>
    </row>
    <row r="149" spans="1:21" ht="38.25" customHeight="1">
      <c r="A149" s="21">
        <v>106</v>
      </c>
      <c r="B149" s="61" t="s">
        <v>2358</v>
      </c>
      <c r="C149" s="114" t="s">
        <v>2993</v>
      </c>
      <c r="D149" s="63">
        <v>400</v>
      </c>
      <c r="E149" s="12">
        <f t="shared" si="5"/>
        <v>6100</v>
      </c>
      <c r="F149" s="33" t="s">
        <v>290</v>
      </c>
      <c r="G149" s="134">
        <v>3</v>
      </c>
      <c r="H149" s="132">
        <v>2</v>
      </c>
      <c r="I149" s="132"/>
      <c r="J149" s="132">
        <v>1</v>
      </c>
      <c r="K149" s="64" t="s">
        <v>1745</v>
      </c>
      <c r="L149" s="65">
        <v>11</v>
      </c>
      <c r="M149" s="65">
        <v>26</v>
      </c>
      <c r="N149" s="65">
        <v>24</v>
      </c>
      <c r="O149" s="66">
        <v>0.9</v>
      </c>
      <c r="P149" s="16" t="s">
        <v>2359</v>
      </c>
      <c r="Q149" s="16" t="s">
        <v>2079</v>
      </c>
      <c r="R149" s="67" t="s">
        <v>2360</v>
      </c>
      <c r="S149" s="72" t="s">
        <v>2361</v>
      </c>
      <c r="T149" s="73">
        <v>580</v>
      </c>
      <c r="U149" s="70">
        <v>1</v>
      </c>
    </row>
    <row r="150" spans="1:21" ht="41.25" customHeight="1">
      <c r="A150" s="21">
        <f>A149</f>
        <v>106</v>
      </c>
      <c r="B150" s="64" t="str">
        <f>B149</f>
        <v>Goodbye Mr Hollywood</v>
      </c>
      <c r="C150" s="115" t="s">
        <v>2993</v>
      </c>
      <c r="D150" s="74">
        <v>400</v>
      </c>
      <c r="E150" s="32"/>
      <c r="F150" s="33"/>
      <c r="G150" s="71"/>
      <c r="H150" s="81"/>
      <c r="I150" s="81"/>
      <c r="J150" s="81"/>
      <c r="K150" s="64" t="s">
        <v>2952</v>
      </c>
      <c r="L150" s="65"/>
      <c r="M150" s="65"/>
      <c r="N150" s="65"/>
      <c r="O150" s="66"/>
      <c r="P150" s="16" t="s">
        <v>2362</v>
      </c>
      <c r="Q150" s="16"/>
      <c r="R150" s="67" t="s">
        <v>2355</v>
      </c>
      <c r="S150" s="72" t="s">
        <v>2363</v>
      </c>
      <c r="T150" s="73">
        <v>1500</v>
      </c>
      <c r="U150" s="70" t="s">
        <v>2357</v>
      </c>
    </row>
    <row r="151" spans="1:21" ht="38.25" customHeight="1">
      <c r="A151" s="21">
        <v>107</v>
      </c>
      <c r="B151" s="61" t="s">
        <v>2364</v>
      </c>
      <c r="C151" s="114" t="s">
        <v>2993</v>
      </c>
      <c r="D151" s="63">
        <v>400</v>
      </c>
      <c r="E151" s="12">
        <f t="shared" si="5"/>
        <v>6300</v>
      </c>
      <c r="F151" s="33" t="s">
        <v>2052</v>
      </c>
      <c r="G151" s="134">
        <v>3</v>
      </c>
      <c r="H151" s="132">
        <v>2</v>
      </c>
      <c r="I151" s="132"/>
      <c r="J151" s="132">
        <v>1</v>
      </c>
      <c r="K151" s="64" t="s">
        <v>2365</v>
      </c>
      <c r="L151" s="65">
        <v>10</v>
      </c>
      <c r="M151" s="65">
        <v>26</v>
      </c>
      <c r="N151" s="65">
        <v>41</v>
      </c>
      <c r="O151" s="66">
        <v>0.6</v>
      </c>
      <c r="P151" s="16" t="s">
        <v>2366</v>
      </c>
      <c r="Q151" s="16" t="s">
        <v>2079</v>
      </c>
      <c r="R151" s="67" t="s">
        <v>2969</v>
      </c>
      <c r="S151" s="72" t="s">
        <v>2367</v>
      </c>
      <c r="T151" s="73">
        <v>580</v>
      </c>
      <c r="U151" s="70">
        <v>1</v>
      </c>
    </row>
    <row r="152" spans="1:21" ht="41.25" customHeight="1">
      <c r="A152" s="21">
        <f>A151</f>
        <v>107</v>
      </c>
      <c r="B152" s="64" t="str">
        <f>B151</f>
        <v>Little Princess, A</v>
      </c>
      <c r="C152" s="115" t="s">
        <v>2993</v>
      </c>
      <c r="D152" s="74">
        <v>400</v>
      </c>
      <c r="E152" s="32"/>
      <c r="F152" s="33"/>
      <c r="G152" s="71"/>
      <c r="H152" s="81"/>
      <c r="I152" s="81"/>
      <c r="J152" s="81"/>
      <c r="K152" s="64" t="s">
        <v>2952</v>
      </c>
      <c r="L152" s="65"/>
      <c r="M152" s="65"/>
      <c r="N152" s="65"/>
      <c r="O152" s="66"/>
      <c r="P152" s="16" t="s">
        <v>1549</v>
      </c>
      <c r="Q152" s="16"/>
      <c r="R152" s="67" t="s">
        <v>2969</v>
      </c>
      <c r="S152" s="72" t="s">
        <v>1550</v>
      </c>
      <c r="T152" s="73">
        <v>1500</v>
      </c>
      <c r="U152" s="70" t="s">
        <v>1551</v>
      </c>
    </row>
    <row r="153" spans="1:21" ht="38.25" customHeight="1">
      <c r="A153" s="21">
        <v>108</v>
      </c>
      <c r="B153" s="61" t="s">
        <v>1552</v>
      </c>
      <c r="C153" s="114" t="s">
        <v>2993</v>
      </c>
      <c r="D153" s="63">
        <v>400</v>
      </c>
      <c r="E153" s="12">
        <f t="shared" si="5"/>
        <v>6100</v>
      </c>
      <c r="F153" s="33" t="s">
        <v>2052</v>
      </c>
      <c r="G153" s="134">
        <v>3</v>
      </c>
      <c r="H153" s="132">
        <v>1</v>
      </c>
      <c r="I153" s="132"/>
      <c r="J153" s="132"/>
      <c r="K153" s="64" t="s">
        <v>1553</v>
      </c>
      <c r="L153" s="65">
        <v>11</v>
      </c>
      <c r="M153" s="65">
        <v>26</v>
      </c>
      <c r="N153" s="65">
        <v>27</v>
      </c>
      <c r="O153" s="66">
        <v>0.8</v>
      </c>
      <c r="P153" s="16" t="s">
        <v>1554</v>
      </c>
      <c r="Q153" s="16" t="s">
        <v>577</v>
      </c>
      <c r="R153" s="67" t="s">
        <v>2969</v>
      </c>
      <c r="S153" s="72" t="s">
        <v>1555</v>
      </c>
      <c r="T153" s="73">
        <v>580</v>
      </c>
      <c r="U153" s="70">
        <v>1</v>
      </c>
    </row>
    <row r="154" spans="1:21" ht="38.25" customHeight="1">
      <c r="A154" s="21">
        <v>109</v>
      </c>
      <c r="B154" s="61" t="s">
        <v>1556</v>
      </c>
      <c r="C154" s="114" t="s">
        <v>2993</v>
      </c>
      <c r="D154" s="63">
        <v>400</v>
      </c>
      <c r="E154" s="12">
        <f t="shared" si="5"/>
        <v>7300</v>
      </c>
      <c r="F154" s="33" t="s">
        <v>2052</v>
      </c>
      <c r="G154" s="134">
        <v>0</v>
      </c>
      <c r="H154" s="132">
        <v>1</v>
      </c>
      <c r="I154" s="132"/>
      <c r="J154" s="132"/>
      <c r="K154" s="64" t="s">
        <v>1557</v>
      </c>
      <c r="L154" s="65">
        <v>11</v>
      </c>
      <c r="M154" s="65">
        <v>27</v>
      </c>
      <c r="N154" s="65">
        <v>29</v>
      </c>
      <c r="O154" s="66">
        <v>0.85</v>
      </c>
      <c r="P154" s="16" t="s">
        <v>1558</v>
      </c>
      <c r="Q154" s="16" t="s">
        <v>577</v>
      </c>
      <c r="R154" s="67" t="s">
        <v>2969</v>
      </c>
      <c r="S154" s="72" t="s">
        <v>1559</v>
      </c>
      <c r="T154" s="73">
        <v>580</v>
      </c>
      <c r="U154" s="70">
        <v>1</v>
      </c>
    </row>
    <row r="155" spans="1:21" ht="41.25" customHeight="1">
      <c r="A155" s="21">
        <f>A154</f>
        <v>109</v>
      </c>
      <c r="B155" s="64" t="str">
        <f>B154</f>
        <v>Love Or Money?</v>
      </c>
      <c r="C155" s="115" t="s">
        <v>2993</v>
      </c>
      <c r="D155" s="74">
        <v>400</v>
      </c>
      <c r="E155" s="32"/>
      <c r="F155" s="33"/>
      <c r="G155" s="71"/>
      <c r="H155" s="81"/>
      <c r="I155" s="81"/>
      <c r="J155" s="81"/>
      <c r="K155" s="64" t="s">
        <v>2952</v>
      </c>
      <c r="L155" s="65"/>
      <c r="M155" s="65"/>
      <c r="N155" s="65"/>
      <c r="O155" s="66"/>
      <c r="P155" s="16" t="s">
        <v>1560</v>
      </c>
      <c r="Q155" s="16"/>
      <c r="R155" s="67" t="s">
        <v>2969</v>
      </c>
      <c r="S155" s="72" t="s">
        <v>1561</v>
      </c>
      <c r="T155" s="73">
        <v>1500</v>
      </c>
      <c r="U155" s="70" t="s">
        <v>1551</v>
      </c>
    </row>
    <row r="156" spans="1:21" ht="38.25" customHeight="1">
      <c r="A156" s="21">
        <v>110</v>
      </c>
      <c r="B156" s="61" t="s">
        <v>1562</v>
      </c>
      <c r="C156" s="114" t="s">
        <v>2993</v>
      </c>
      <c r="D156" s="63">
        <v>400</v>
      </c>
      <c r="E156" s="12">
        <f t="shared" si="5"/>
        <v>7300</v>
      </c>
      <c r="F156" s="33" t="s">
        <v>2983</v>
      </c>
      <c r="G156" s="134">
        <v>3</v>
      </c>
      <c r="H156" s="132">
        <v>2</v>
      </c>
      <c r="I156" s="132"/>
      <c r="J156" s="132">
        <v>1</v>
      </c>
      <c r="K156" s="64" t="s">
        <v>2946</v>
      </c>
      <c r="L156" s="65">
        <v>11</v>
      </c>
      <c r="M156" s="65">
        <v>28</v>
      </c>
      <c r="N156" s="65">
        <v>40</v>
      </c>
      <c r="O156" s="66">
        <v>0.6</v>
      </c>
      <c r="P156" s="16" t="s">
        <v>1563</v>
      </c>
      <c r="Q156" s="16" t="s">
        <v>2079</v>
      </c>
      <c r="R156" s="67" t="s">
        <v>2969</v>
      </c>
      <c r="S156" s="72" t="s">
        <v>1564</v>
      </c>
      <c r="T156" s="73">
        <v>580</v>
      </c>
      <c r="U156" s="70">
        <v>1</v>
      </c>
    </row>
    <row r="157" spans="1:21" ht="38.25" customHeight="1">
      <c r="A157" s="21">
        <v>111</v>
      </c>
      <c r="B157" s="61" t="s">
        <v>1565</v>
      </c>
      <c r="C157" s="114" t="s">
        <v>2993</v>
      </c>
      <c r="D157" s="63">
        <v>400</v>
      </c>
      <c r="E157" s="12">
        <f t="shared" si="5"/>
        <v>4900</v>
      </c>
      <c r="F157" s="33" t="s">
        <v>2052</v>
      </c>
      <c r="G157" s="134">
        <v>3</v>
      </c>
      <c r="H157" s="132">
        <v>1</v>
      </c>
      <c r="I157" s="132"/>
      <c r="J157" s="132"/>
      <c r="K157" s="64" t="s">
        <v>1566</v>
      </c>
      <c r="L157" s="65">
        <v>10</v>
      </c>
      <c r="M157" s="65">
        <v>26</v>
      </c>
      <c r="N157" s="65">
        <v>24</v>
      </c>
      <c r="O157" s="66">
        <v>0.8</v>
      </c>
      <c r="P157" s="16" t="s">
        <v>1567</v>
      </c>
      <c r="Q157" s="16" t="s">
        <v>2079</v>
      </c>
      <c r="R157" s="67" t="s">
        <v>2969</v>
      </c>
      <c r="S157" s="72" t="s">
        <v>1568</v>
      </c>
      <c r="T157" s="73">
        <v>580</v>
      </c>
      <c r="U157" s="70">
        <v>1</v>
      </c>
    </row>
    <row r="158" spans="1:21" ht="41.25" customHeight="1">
      <c r="A158" s="21">
        <f>A157</f>
        <v>111</v>
      </c>
      <c r="B158" s="64" t="str">
        <f>B157</f>
        <v>Monkey's Paw, The </v>
      </c>
      <c r="C158" s="115" t="s">
        <v>2993</v>
      </c>
      <c r="D158" s="74">
        <v>400</v>
      </c>
      <c r="E158" s="32"/>
      <c r="F158" s="33"/>
      <c r="G158" s="71"/>
      <c r="H158" s="81"/>
      <c r="I158" s="81"/>
      <c r="J158" s="81"/>
      <c r="K158" s="64" t="s">
        <v>2952</v>
      </c>
      <c r="L158" s="65"/>
      <c r="M158" s="65"/>
      <c r="N158" s="65"/>
      <c r="O158" s="66"/>
      <c r="P158" s="16" t="s">
        <v>1569</v>
      </c>
      <c r="Q158" s="16"/>
      <c r="R158" s="67" t="s">
        <v>1570</v>
      </c>
      <c r="S158" s="72" t="s">
        <v>1571</v>
      </c>
      <c r="T158" s="73">
        <v>1500</v>
      </c>
      <c r="U158" s="70" t="s">
        <v>1572</v>
      </c>
    </row>
    <row r="159" spans="1:21" ht="38.25" customHeight="1">
      <c r="A159" s="21">
        <v>112</v>
      </c>
      <c r="B159" s="61" t="s">
        <v>1573</v>
      </c>
      <c r="C159" s="114" t="s">
        <v>2993</v>
      </c>
      <c r="D159" s="63">
        <v>400</v>
      </c>
      <c r="E159" s="12">
        <f t="shared" si="5"/>
        <v>7800</v>
      </c>
      <c r="F159" s="33" t="s">
        <v>290</v>
      </c>
      <c r="G159" s="134">
        <v>3</v>
      </c>
      <c r="H159" s="132">
        <v>1</v>
      </c>
      <c r="I159" s="132"/>
      <c r="J159" s="132">
        <v>1</v>
      </c>
      <c r="K159" s="64" t="s">
        <v>2946</v>
      </c>
      <c r="L159" s="65">
        <v>11</v>
      </c>
      <c r="M159" s="65">
        <v>26</v>
      </c>
      <c r="N159" s="65">
        <v>39</v>
      </c>
      <c r="O159" s="66">
        <v>0.7</v>
      </c>
      <c r="P159" s="16" t="s">
        <v>1574</v>
      </c>
      <c r="Q159" s="16" t="s">
        <v>2079</v>
      </c>
      <c r="R159" s="67" t="s">
        <v>2341</v>
      </c>
      <c r="S159" s="72" t="s">
        <v>1575</v>
      </c>
      <c r="T159" s="73">
        <v>580</v>
      </c>
      <c r="U159" s="70">
        <v>1</v>
      </c>
    </row>
    <row r="160" spans="1:21" ht="38.25" customHeight="1">
      <c r="A160" s="21">
        <v>113</v>
      </c>
      <c r="B160" s="61" t="s">
        <v>1576</v>
      </c>
      <c r="C160" s="114" t="s">
        <v>2993</v>
      </c>
      <c r="D160" s="63">
        <v>400</v>
      </c>
      <c r="E160" s="12"/>
      <c r="F160" s="33"/>
      <c r="H160" s="132"/>
      <c r="I160" s="132"/>
      <c r="J160" s="132"/>
      <c r="K160" s="64" t="s">
        <v>1577</v>
      </c>
      <c r="L160" s="65">
        <v>10</v>
      </c>
      <c r="M160" s="65">
        <v>26</v>
      </c>
      <c r="N160" s="65"/>
      <c r="O160" s="66">
        <v>0.6</v>
      </c>
      <c r="P160" s="16" t="s">
        <v>1578</v>
      </c>
      <c r="Q160" s="16"/>
      <c r="R160" s="67" t="s">
        <v>1579</v>
      </c>
      <c r="S160" s="72" t="s">
        <v>1580</v>
      </c>
      <c r="T160" s="73">
        <v>580</v>
      </c>
      <c r="U160" s="70">
        <v>1</v>
      </c>
    </row>
    <row r="161" spans="1:21" ht="38.25" customHeight="1">
      <c r="A161" s="21">
        <v>114</v>
      </c>
      <c r="B161" s="61" t="s">
        <v>1581</v>
      </c>
      <c r="C161" s="114" t="s">
        <v>2993</v>
      </c>
      <c r="D161" s="63">
        <v>400</v>
      </c>
      <c r="E161" s="12">
        <f aca="true" t="shared" si="6" ref="E161:E169">IF(L161*M161*N161*O161&gt;10000,FLOOR(L161*M161*N161*O161,1000),FLOOR(L161*M161*N161*O161,100))</f>
        <v>5900</v>
      </c>
      <c r="F161" s="33" t="s">
        <v>2052</v>
      </c>
      <c r="G161" s="134">
        <v>3</v>
      </c>
      <c r="H161" s="132">
        <v>2</v>
      </c>
      <c r="I161" s="132"/>
      <c r="J161" s="132"/>
      <c r="K161" s="64" t="s">
        <v>1582</v>
      </c>
      <c r="L161" s="65">
        <v>10</v>
      </c>
      <c r="M161" s="65">
        <v>26</v>
      </c>
      <c r="N161" s="65">
        <v>38</v>
      </c>
      <c r="O161" s="66">
        <v>0.6</v>
      </c>
      <c r="P161" s="16" t="s">
        <v>1583</v>
      </c>
      <c r="Q161" s="16" t="s">
        <v>2079</v>
      </c>
      <c r="R161" s="67" t="s">
        <v>2969</v>
      </c>
      <c r="S161" s="72" t="s">
        <v>1584</v>
      </c>
      <c r="T161" s="73">
        <v>580</v>
      </c>
      <c r="U161" s="70">
        <v>1</v>
      </c>
    </row>
    <row r="162" spans="1:21" ht="41.25" customHeight="1">
      <c r="A162" s="21">
        <f>A161</f>
        <v>114</v>
      </c>
      <c r="B162" s="64" t="str">
        <f>B161</f>
        <v>One Way Ticket</v>
      </c>
      <c r="C162" s="115" t="s">
        <v>2993</v>
      </c>
      <c r="D162" s="74">
        <v>400</v>
      </c>
      <c r="E162" s="32"/>
      <c r="F162" s="33"/>
      <c r="G162" s="71"/>
      <c r="H162" s="81"/>
      <c r="I162" s="81"/>
      <c r="J162" s="81"/>
      <c r="K162" s="64" t="s">
        <v>2952</v>
      </c>
      <c r="L162" s="65"/>
      <c r="M162" s="65"/>
      <c r="N162" s="65"/>
      <c r="O162" s="66"/>
      <c r="P162" s="16" t="s">
        <v>1585</v>
      </c>
      <c r="Q162" s="16"/>
      <c r="R162" s="67" t="s">
        <v>2969</v>
      </c>
      <c r="S162" s="72" t="s">
        <v>1586</v>
      </c>
      <c r="T162" s="73">
        <v>1500</v>
      </c>
      <c r="U162" s="70" t="s">
        <v>1551</v>
      </c>
    </row>
    <row r="163" spans="1:21" ht="38.25" customHeight="1">
      <c r="A163" s="21">
        <v>115</v>
      </c>
      <c r="B163" s="61" t="s">
        <v>1587</v>
      </c>
      <c r="C163" s="114" t="s">
        <v>2993</v>
      </c>
      <c r="D163" s="63">
        <v>400</v>
      </c>
      <c r="E163" s="12">
        <f t="shared" si="6"/>
        <v>6700</v>
      </c>
      <c r="F163" s="33" t="s">
        <v>551</v>
      </c>
      <c r="G163" s="134">
        <v>0</v>
      </c>
      <c r="H163" s="132">
        <v>1</v>
      </c>
      <c r="I163" s="132"/>
      <c r="J163" s="132"/>
      <c r="K163" s="64" t="s">
        <v>1582</v>
      </c>
      <c r="L163" s="65">
        <v>10</v>
      </c>
      <c r="M163" s="65">
        <v>28</v>
      </c>
      <c r="N163" s="65">
        <v>40</v>
      </c>
      <c r="O163" s="66">
        <v>0.6</v>
      </c>
      <c r="P163" s="16" t="s">
        <v>1588</v>
      </c>
      <c r="Q163" s="16" t="s">
        <v>2079</v>
      </c>
      <c r="R163" s="67" t="s">
        <v>2969</v>
      </c>
      <c r="S163" s="72" t="s">
        <v>1589</v>
      </c>
      <c r="T163" s="73">
        <v>580</v>
      </c>
      <c r="U163" s="70">
        <v>1</v>
      </c>
    </row>
    <row r="164" spans="1:21" ht="41.25" customHeight="1">
      <c r="A164" s="21">
        <f>A163</f>
        <v>115</v>
      </c>
      <c r="B164" s="64" t="str">
        <f>B163</f>
        <v>Phantom Of The Opera, The </v>
      </c>
      <c r="C164" s="115" t="s">
        <v>2993</v>
      </c>
      <c r="D164" s="74">
        <v>400</v>
      </c>
      <c r="E164" s="32"/>
      <c r="F164" s="33"/>
      <c r="G164" s="71"/>
      <c r="H164" s="81"/>
      <c r="I164" s="81"/>
      <c r="J164" s="81"/>
      <c r="K164" s="64" t="s">
        <v>2952</v>
      </c>
      <c r="L164" s="65"/>
      <c r="M164" s="65"/>
      <c r="N164" s="65"/>
      <c r="O164" s="66"/>
      <c r="P164" s="16" t="s">
        <v>1590</v>
      </c>
      <c r="Q164" s="16"/>
      <c r="R164" s="67" t="s">
        <v>1570</v>
      </c>
      <c r="S164" s="72" t="s">
        <v>1591</v>
      </c>
      <c r="T164" s="73">
        <v>1500</v>
      </c>
      <c r="U164" s="70" t="s">
        <v>1572</v>
      </c>
    </row>
    <row r="165" spans="1:21" ht="38.25" customHeight="1">
      <c r="A165" s="21">
        <v>116</v>
      </c>
      <c r="B165" s="61" t="s">
        <v>1592</v>
      </c>
      <c r="C165" s="114" t="s">
        <v>2993</v>
      </c>
      <c r="D165" s="63">
        <v>400</v>
      </c>
      <c r="E165" s="12">
        <f t="shared" si="6"/>
        <v>5300</v>
      </c>
      <c r="F165" s="33" t="s">
        <v>1593</v>
      </c>
      <c r="G165" s="134">
        <v>3</v>
      </c>
      <c r="H165" s="132">
        <v>2</v>
      </c>
      <c r="I165" s="132"/>
      <c r="J165" s="132">
        <v>1</v>
      </c>
      <c r="K165" s="64" t="s">
        <v>2946</v>
      </c>
      <c r="L165" s="65">
        <v>10</v>
      </c>
      <c r="M165" s="65">
        <v>26</v>
      </c>
      <c r="N165" s="65">
        <v>41</v>
      </c>
      <c r="O165" s="66">
        <v>0.5</v>
      </c>
      <c r="P165" s="16" t="s">
        <v>415</v>
      </c>
      <c r="Q165" s="16" t="s">
        <v>416</v>
      </c>
      <c r="R165" s="67" t="s">
        <v>1570</v>
      </c>
      <c r="S165" s="72" t="s">
        <v>417</v>
      </c>
      <c r="T165" s="73">
        <v>580</v>
      </c>
      <c r="U165" s="70">
        <v>1</v>
      </c>
    </row>
    <row r="166" spans="1:21" ht="38.25" customHeight="1">
      <c r="A166" s="21">
        <v>117</v>
      </c>
      <c r="B166" s="61" t="s">
        <v>418</v>
      </c>
      <c r="C166" s="114" t="s">
        <v>2993</v>
      </c>
      <c r="D166" s="63">
        <v>400</v>
      </c>
      <c r="E166" s="12">
        <f t="shared" si="6"/>
        <v>6300</v>
      </c>
      <c r="F166" s="33" t="s">
        <v>1593</v>
      </c>
      <c r="G166" s="134">
        <v>3</v>
      </c>
      <c r="H166" s="132">
        <v>2</v>
      </c>
      <c r="I166" s="132"/>
      <c r="J166" s="132">
        <v>1</v>
      </c>
      <c r="K166" s="64" t="s">
        <v>419</v>
      </c>
      <c r="L166" s="65">
        <v>11</v>
      </c>
      <c r="M166" s="65">
        <v>27</v>
      </c>
      <c r="N166" s="65">
        <v>25</v>
      </c>
      <c r="O166" s="66">
        <v>0.85</v>
      </c>
      <c r="P166" s="16" t="s">
        <v>420</v>
      </c>
      <c r="Q166" s="16" t="s">
        <v>416</v>
      </c>
      <c r="R166" s="67" t="s">
        <v>1570</v>
      </c>
      <c r="S166" s="72" t="s">
        <v>421</v>
      </c>
      <c r="T166" s="73">
        <v>580</v>
      </c>
      <c r="U166" s="70">
        <v>1</v>
      </c>
    </row>
    <row r="167" spans="1:21" ht="38.25" customHeight="1">
      <c r="A167" s="21">
        <v>118</v>
      </c>
      <c r="B167" s="61" t="s">
        <v>422</v>
      </c>
      <c r="C167" s="114" t="s">
        <v>2993</v>
      </c>
      <c r="D167" s="63">
        <v>400</v>
      </c>
      <c r="E167" s="12">
        <f t="shared" si="6"/>
        <v>5700</v>
      </c>
      <c r="F167" s="33" t="s">
        <v>2052</v>
      </c>
      <c r="G167" s="134">
        <v>0</v>
      </c>
      <c r="H167" s="132">
        <v>1</v>
      </c>
      <c r="I167" s="132"/>
      <c r="J167" s="132"/>
      <c r="K167" s="64" t="s">
        <v>423</v>
      </c>
      <c r="L167" s="65">
        <v>11</v>
      </c>
      <c r="M167" s="65">
        <v>26</v>
      </c>
      <c r="N167" s="65">
        <v>25</v>
      </c>
      <c r="O167" s="66">
        <v>0.8</v>
      </c>
      <c r="P167" s="16" t="s">
        <v>424</v>
      </c>
      <c r="Q167" s="16" t="s">
        <v>416</v>
      </c>
      <c r="R167" s="67" t="s">
        <v>1570</v>
      </c>
      <c r="S167" s="72" t="s">
        <v>425</v>
      </c>
      <c r="T167" s="73">
        <v>580</v>
      </c>
      <c r="U167" s="70">
        <v>1</v>
      </c>
    </row>
    <row r="168" spans="1:21" ht="38.25" customHeight="1">
      <c r="A168" s="21">
        <v>119</v>
      </c>
      <c r="B168" s="150" t="s">
        <v>422</v>
      </c>
      <c r="C168" s="151" t="s">
        <v>426</v>
      </c>
      <c r="D168" s="63">
        <v>400</v>
      </c>
      <c r="E168" s="12">
        <f t="shared" si="6"/>
        <v>5200</v>
      </c>
      <c r="F168" s="33" t="s">
        <v>427</v>
      </c>
      <c r="G168" s="81"/>
      <c r="H168" s="81"/>
      <c r="I168" s="81"/>
      <c r="J168" s="81"/>
      <c r="K168" s="152" t="s">
        <v>423</v>
      </c>
      <c r="L168" s="153">
        <v>11</v>
      </c>
      <c r="M168" s="153">
        <v>26</v>
      </c>
      <c r="N168" s="153">
        <v>23</v>
      </c>
      <c r="O168" s="154">
        <v>0.8</v>
      </c>
      <c r="P168" s="47" t="s">
        <v>428</v>
      </c>
      <c r="Q168" s="3" t="s">
        <v>429</v>
      </c>
      <c r="R168" s="67" t="s">
        <v>1570</v>
      </c>
      <c r="S168" s="72" t="s">
        <v>425</v>
      </c>
      <c r="T168" s="73">
        <v>580</v>
      </c>
      <c r="U168" s="70">
        <v>0</v>
      </c>
    </row>
    <row r="169" spans="1:21" ht="38.25" customHeight="1">
      <c r="A169" s="21">
        <v>120</v>
      </c>
      <c r="B169" s="150" t="s">
        <v>430</v>
      </c>
      <c r="C169" s="151" t="s">
        <v>426</v>
      </c>
      <c r="D169" s="63">
        <v>400</v>
      </c>
      <c r="E169" s="12">
        <f t="shared" si="6"/>
        <v>5900</v>
      </c>
      <c r="F169" s="33" t="s">
        <v>1593</v>
      </c>
      <c r="G169" s="81"/>
      <c r="H169" s="81"/>
      <c r="I169" s="81"/>
      <c r="J169" s="81"/>
      <c r="K169" s="75" t="s">
        <v>431</v>
      </c>
      <c r="L169" s="153">
        <v>11</v>
      </c>
      <c r="M169" s="153">
        <v>26</v>
      </c>
      <c r="N169" s="153">
        <v>26</v>
      </c>
      <c r="O169" s="154">
        <v>0.8</v>
      </c>
      <c r="P169" s="43" t="s">
        <v>432</v>
      </c>
      <c r="Q169" s="16" t="s">
        <v>433</v>
      </c>
      <c r="R169" s="67" t="s">
        <v>434</v>
      </c>
      <c r="S169" s="72" t="s">
        <v>435</v>
      </c>
      <c r="T169" s="73">
        <v>580</v>
      </c>
      <c r="U169" s="70">
        <v>0</v>
      </c>
    </row>
    <row r="170" spans="1:21" ht="38.25" customHeight="1">
      <c r="A170" s="21">
        <v>121</v>
      </c>
      <c r="B170" s="61" t="s">
        <v>436</v>
      </c>
      <c r="C170" s="114" t="s">
        <v>2993</v>
      </c>
      <c r="D170" s="63">
        <v>400</v>
      </c>
      <c r="E170" s="12">
        <f>IF(L170*M170*N170*O170&gt;10000,FLOOR(L170*M170*N170*O170,1000),FLOOR(L170*M170*N170*O170,100))</f>
        <v>5400</v>
      </c>
      <c r="F170" s="33" t="s">
        <v>2052</v>
      </c>
      <c r="G170" s="134">
        <v>3</v>
      </c>
      <c r="H170" s="132">
        <v>2</v>
      </c>
      <c r="I170" s="132"/>
      <c r="J170" s="132">
        <v>1</v>
      </c>
      <c r="K170" s="64" t="s">
        <v>437</v>
      </c>
      <c r="L170" s="65">
        <v>11</v>
      </c>
      <c r="M170" s="65">
        <v>26</v>
      </c>
      <c r="N170" s="65">
        <v>24</v>
      </c>
      <c r="O170" s="66">
        <v>0.8</v>
      </c>
      <c r="P170" s="16" t="s">
        <v>438</v>
      </c>
      <c r="Q170" s="16" t="s">
        <v>555</v>
      </c>
      <c r="R170" s="67" t="s">
        <v>1307</v>
      </c>
      <c r="S170" s="72" t="s">
        <v>439</v>
      </c>
      <c r="T170" s="73">
        <v>580</v>
      </c>
      <c r="U170" s="70">
        <v>1</v>
      </c>
    </row>
    <row r="171" spans="1:21" ht="38.25" customHeight="1">
      <c r="A171" s="21">
        <v>122</v>
      </c>
      <c r="B171" s="61" t="s">
        <v>440</v>
      </c>
      <c r="C171" s="114" t="s">
        <v>2993</v>
      </c>
      <c r="D171" s="63">
        <v>400</v>
      </c>
      <c r="E171" s="12">
        <f>IF(L171*M171*N171*O171&gt;10000,FLOOR(L171*M171*N171*O171,1000),FLOOR(L171*M171*N171*O171,100))</f>
        <v>7100</v>
      </c>
      <c r="F171" s="33" t="s">
        <v>2122</v>
      </c>
      <c r="G171" s="134">
        <v>0</v>
      </c>
      <c r="H171" s="132">
        <v>0</v>
      </c>
      <c r="I171" s="132"/>
      <c r="J171" s="132"/>
      <c r="K171" s="64" t="s">
        <v>2946</v>
      </c>
      <c r="L171" s="65">
        <v>11</v>
      </c>
      <c r="M171" s="65">
        <v>28</v>
      </c>
      <c r="N171" s="65">
        <v>29</v>
      </c>
      <c r="O171" s="66">
        <v>0.8</v>
      </c>
      <c r="P171" s="16" t="s">
        <v>441</v>
      </c>
      <c r="Q171" s="16" t="s">
        <v>2501</v>
      </c>
      <c r="R171" s="67" t="s">
        <v>442</v>
      </c>
      <c r="S171" s="72" t="s">
        <v>443</v>
      </c>
      <c r="T171" s="73">
        <v>580</v>
      </c>
      <c r="U171" s="70">
        <v>1</v>
      </c>
    </row>
    <row r="172" spans="1:21" ht="38.25" customHeight="1">
      <c r="A172" s="21">
        <v>123</v>
      </c>
      <c r="B172" s="61" t="s">
        <v>444</v>
      </c>
      <c r="C172" s="114" t="s">
        <v>2993</v>
      </c>
      <c r="D172" s="63">
        <v>400</v>
      </c>
      <c r="E172" s="12">
        <f>IF(L172*M172*N172*O172&gt;10000,FLOOR(L172*M172*N172*O172,1000),FLOOR(L172*M172*N172*O172,100))</f>
        <v>6100</v>
      </c>
      <c r="F172" s="33" t="s">
        <v>551</v>
      </c>
      <c r="G172" s="134">
        <v>0</v>
      </c>
      <c r="H172" s="132">
        <v>1</v>
      </c>
      <c r="I172" s="132"/>
      <c r="J172" s="132"/>
      <c r="K172" s="64" t="s">
        <v>1557</v>
      </c>
      <c r="L172" s="65">
        <v>11</v>
      </c>
      <c r="M172" s="65">
        <v>26</v>
      </c>
      <c r="N172" s="65">
        <v>24</v>
      </c>
      <c r="O172" s="66">
        <v>0.9</v>
      </c>
      <c r="P172" s="16" t="s">
        <v>2008</v>
      </c>
      <c r="Q172" s="16" t="s">
        <v>577</v>
      </c>
      <c r="R172" s="67" t="s">
        <v>442</v>
      </c>
      <c r="S172" s="72" t="s">
        <v>2009</v>
      </c>
      <c r="T172" s="73">
        <v>580</v>
      </c>
      <c r="U172" s="70">
        <v>1</v>
      </c>
    </row>
    <row r="173" spans="1:21" ht="41.25" customHeight="1">
      <c r="A173" s="21">
        <f>A172</f>
        <v>123</v>
      </c>
      <c r="B173" s="64" t="str">
        <f>B172</f>
        <v>Witches Of Pendle, The </v>
      </c>
      <c r="C173" s="115" t="s">
        <v>2993</v>
      </c>
      <c r="D173" s="74">
        <v>400</v>
      </c>
      <c r="E173" s="32"/>
      <c r="F173" s="33"/>
      <c r="G173" s="71"/>
      <c r="H173" s="81"/>
      <c r="I173" s="81"/>
      <c r="J173" s="81"/>
      <c r="K173" s="64" t="s">
        <v>2952</v>
      </c>
      <c r="L173" s="65"/>
      <c r="M173" s="65"/>
      <c r="N173" s="65"/>
      <c r="O173" s="66"/>
      <c r="P173" s="16" t="s">
        <v>2010</v>
      </c>
      <c r="Q173" s="16"/>
      <c r="R173" s="67" t="s">
        <v>442</v>
      </c>
      <c r="S173" s="72" t="s">
        <v>2011</v>
      </c>
      <c r="T173" s="73">
        <v>1500</v>
      </c>
      <c r="U173" s="70" t="s">
        <v>2012</v>
      </c>
    </row>
    <row r="174" spans="1:21" ht="51" customHeight="1">
      <c r="A174" s="21">
        <v>124</v>
      </c>
      <c r="B174" s="61" t="s">
        <v>2013</v>
      </c>
      <c r="C174" s="114" t="s">
        <v>2993</v>
      </c>
      <c r="D174" s="63">
        <v>400</v>
      </c>
      <c r="E174" s="12">
        <f>IF(L174*M174*N174*O174&gt;10000,FLOOR(L174*M174*N174*O174,1000),FLOOR(L174*M174*N174*O174,100))</f>
        <v>5700</v>
      </c>
      <c r="F174" s="33" t="s">
        <v>2015</v>
      </c>
      <c r="G174" s="134">
        <v>3</v>
      </c>
      <c r="H174" s="132">
        <v>2</v>
      </c>
      <c r="I174" s="132"/>
      <c r="J174" s="132">
        <v>1</v>
      </c>
      <c r="K174" s="64" t="s">
        <v>2014</v>
      </c>
      <c r="L174" s="65">
        <v>11</v>
      </c>
      <c r="M174" s="65">
        <v>26</v>
      </c>
      <c r="N174" s="65">
        <v>25</v>
      </c>
      <c r="O174" s="66">
        <v>0.8</v>
      </c>
      <c r="P174" s="16" t="s">
        <v>1959</v>
      </c>
      <c r="Q174" s="16" t="s">
        <v>1960</v>
      </c>
      <c r="R174" s="67" t="s">
        <v>442</v>
      </c>
      <c r="S174" s="72" t="s">
        <v>1961</v>
      </c>
      <c r="T174" s="73">
        <v>580</v>
      </c>
      <c r="U174" s="70">
        <v>1</v>
      </c>
    </row>
    <row r="175" spans="1:21" ht="38.25" customHeight="1">
      <c r="A175" s="21">
        <v>125</v>
      </c>
      <c r="B175" s="76" t="s">
        <v>1962</v>
      </c>
      <c r="C175" s="115" t="s">
        <v>2993</v>
      </c>
      <c r="D175" s="74">
        <v>400</v>
      </c>
      <c r="E175" s="32"/>
      <c r="F175" s="33"/>
      <c r="G175" s="71"/>
      <c r="H175" s="81"/>
      <c r="I175" s="81"/>
      <c r="J175" s="81"/>
      <c r="K175" s="64"/>
      <c r="L175" s="65"/>
      <c r="M175" s="65"/>
      <c r="N175" s="65"/>
      <c r="O175" s="66"/>
      <c r="P175" s="16"/>
      <c r="Q175" s="16"/>
      <c r="R175" s="67" t="s">
        <v>442</v>
      </c>
      <c r="S175" s="72" t="s">
        <v>1963</v>
      </c>
      <c r="T175" s="73"/>
      <c r="U175" s="70">
        <v>0</v>
      </c>
    </row>
    <row r="176" spans="1:21" ht="38.25" customHeight="1">
      <c r="A176" s="21">
        <v>701</v>
      </c>
      <c r="B176" s="61" t="s">
        <v>538</v>
      </c>
      <c r="C176" s="117" t="s">
        <v>1896</v>
      </c>
      <c r="D176" s="63">
        <v>400</v>
      </c>
      <c r="E176" s="12">
        <f>IF(L176*M176*N176*O176&gt;10000,FLOOR(L176*M176*N176*O176,1000),FLOOR(L176*M176*N176*O176,100))</f>
        <v>5400</v>
      </c>
      <c r="F176" s="48" t="s">
        <v>2052</v>
      </c>
      <c r="H176" s="132"/>
      <c r="I176" s="132"/>
      <c r="J176" s="132"/>
      <c r="K176" s="99" t="s">
        <v>539</v>
      </c>
      <c r="L176" s="65">
        <v>9</v>
      </c>
      <c r="M176" s="65">
        <v>26</v>
      </c>
      <c r="N176" s="65">
        <v>29</v>
      </c>
      <c r="O176" s="66">
        <v>0.8</v>
      </c>
      <c r="P176" s="43" t="s">
        <v>540</v>
      </c>
      <c r="Q176" s="16" t="s">
        <v>541</v>
      </c>
      <c r="R176" s="67" t="s">
        <v>542</v>
      </c>
      <c r="S176" s="68" t="s">
        <v>543</v>
      </c>
      <c r="T176" s="69">
        <v>580</v>
      </c>
      <c r="U176" s="70">
        <v>1</v>
      </c>
    </row>
    <row r="177" spans="1:21" ht="38.25" customHeight="1">
      <c r="A177" s="21">
        <v>702</v>
      </c>
      <c r="B177" s="61" t="s">
        <v>544</v>
      </c>
      <c r="C177" s="117" t="s">
        <v>1896</v>
      </c>
      <c r="D177" s="127">
        <v>400</v>
      </c>
      <c r="E177" s="42">
        <f>IF(L177*M177*N177*O177&gt;10000,FLOOR(L177*M177*N177*O177,1000),FLOOR(L177*M177*N177*O177,100))</f>
        <v>0</v>
      </c>
      <c r="F177" s="48"/>
      <c r="H177" s="132"/>
      <c r="I177" s="132"/>
      <c r="J177" s="132"/>
      <c r="K177" s="99"/>
      <c r="L177" s="65"/>
      <c r="M177" s="65"/>
      <c r="N177" s="123"/>
      <c r="O177" s="66"/>
      <c r="P177" s="43"/>
      <c r="Q177" s="16"/>
      <c r="R177" s="67" t="s">
        <v>542</v>
      </c>
      <c r="S177" s="72" t="s">
        <v>545</v>
      </c>
      <c r="T177" s="73">
        <v>580</v>
      </c>
      <c r="U177" s="70">
        <v>1</v>
      </c>
    </row>
    <row r="178" spans="1:21" ht="46.5" customHeight="1">
      <c r="A178" s="21">
        <v>703</v>
      </c>
      <c r="B178" s="61" t="s">
        <v>1627</v>
      </c>
      <c r="C178" s="117" t="s">
        <v>1896</v>
      </c>
      <c r="D178" s="63">
        <v>400</v>
      </c>
      <c r="E178" s="12">
        <f>IF(L178*M178*N178*O178&gt;10000,FLOOR(L178*M178*N178*O178,1000),FLOOR(L178*M178*N178*O178,100))</f>
        <v>5800</v>
      </c>
      <c r="F178" s="48" t="s">
        <v>174</v>
      </c>
      <c r="H178" s="132"/>
      <c r="I178" s="132"/>
      <c r="J178" s="132"/>
      <c r="K178" s="99" t="s">
        <v>2946</v>
      </c>
      <c r="L178" s="65">
        <v>9</v>
      </c>
      <c r="M178" s="65">
        <v>26</v>
      </c>
      <c r="N178" s="65">
        <v>31.5</v>
      </c>
      <c r="O178" s="66">
        <v>0.8</v>
      </c>
      <c r="P178" s="43" t="s">
        <v>1628</v>
      </c>
      <c r="Q178" s="16" t="s">
        <v>2501</v>
      </c>
      <c r="R178" s="67" t="s">
        <v>542</v>
      </c>
      <c r="S178" s="72" t="s">
        <v>1629</v>
      </c>
      <c r="T178" s="73">
        <v>580</v>
      </c>
      <c r="U178" s="70">
        <v>1</v>
      </c>
    </row>
    <row r="179" spans="1:21" ht="38.25" customHeight="1">
      <c r="A179" s="21">
        <f>A178</f>
        <v>703</v>
      </c>
      <c r="B179" s="64" t="str">
        <f>B178</f>
        <v>Murder Of Mary Jones, The</v>
      </c>
      <c r="C179" s="155" t="str">
        <f>C178</f>
        <v>Playscripts 1
Oxford</v>
      </c>
      <c r="D179" s="74">
        <f>D178</f>
        <v>400</v>
      </c>
      <c r="E179" s="32" t="s">
        <v>1630</v>
      </c>
      <c r="F179" s="48"/>
      <c r="G179" s="71"/>
      <c r="H179" s="81"/>
      <c r="I179" s="81"/>
      <c r="J179" s="81"/>
      <c r="K179" s="99" t="s">
        <v>1631</v>
      </c>
      <c r="L179" s="65"/>
      <c r="M179" s="65"/>
      <c r="N179" s="65"/>
      <c r="O179" s="66"/>
      <c r="P179" s="43" t="s">
        <v>432</v>
      </c>
      <c r="Q179" s="16"/>
      <c r="R179" s="67" t="s">
        <v>434</v>
      </c>
      <c r="S179" s="68" t="s">
        <v>1632</v>
      </c>
      <c r="T179" s="69">
        <v>1500</v>
      </c>
      <c r="U179" s="70" t="s">
        <v>1995</v>
      </c>
    </row>
    <row r="180" spans="1:21" ht="38.25" customHeight="1">
      <c r="A180" s="21">
        <v>704</v>
      </c>
      <c r="B180" s="61" t="s">
        <v>1633</v>
      </c>
      <c r="C180" s="117" t="s">
        <v>1896</v>
      </c>
      <c r="D180" s="63">
        <v>400</v>
      </c>
      <c r="E180" s="12">
        <f>IF(L180*M180*N180*O180&gt;10000,FLOOR(L180*M180*N180*O180,1000),FLOOR(L180*M180*N180*O180,100))</f>
        <v>5800</v>
      </c>
      <c r="F180" s="48"/>
      <c r="H180" s="132"/>
      <c r="I180" s="132"/>
      <c r="J180" s="132"/>
      <c r="K180" s="99" t="s">
        <v>2143</v>
      </c>
      <c r="L180" s="65">
        <v>9</v>
      </c>
      <c r="M180" s="65">
        <v>26</v>
      </c>
      <c r="N180" s="65">
        <v>31.5</v>
      </c>
      <c r="O180" s="66">
        <v>0.8</v>
      </c>
      <c r="P180" s="43" t="s">
        <v>432</v>
      </c>
      <c r="Q180" s="16"/>
      <c r="R180" s="67" t="s">
        <v>434</v>
      </c>
      <c r="S180" s="72" t="s">
        <v>1634</v>
      </c>
      <c r="T180" s="73">
        <v>580</v>
      </c>
      <c r="U180" s="70">
        <v>1</v>
      </c>
    </row>
    <row r="181" spans="1:21" ht="50.25" customHeight="1">
      <c r="A181" s="21">
        <v>705</v>
      </c>
      <c r="B181" s="61" t="s">
        <v>1635</v>
      </c>
      <c r="C181" s="117" t="s">
        <v>1896</v>
      </c>
      <c r="D181" s="63">
        <v>400</v>
      </c>
      <c r="E181" s="12">
        <f>IF(L181*M181*N181*O181&gt;10000,FLOOR(L181*M181*N181*O181,1000),FLOOR(L181*M181*N181*O181,100))</f>
        <v>5900</v>
      </c>
      <c r="F181" s="48" t="s">
        <v>2052</v>
      </c>
      <c r="H181" s="132"/>
      <c r="I181" s="132"/>
      <c r="J181" s="132"/>
      <c r="K181" s="99" t="s">
        <v>539</v>
      </c>
      <c r="L181" s="65">
        <v>9</v>
      </c>
      <c r="M181" s="65">
        <v>26</v>
      </c>
      <c r="N181" s="65">
        <v>32</v>
      </c>
      <c r="O181" s="66">
        <v>0.8</v>
      </c>
      <c r="P181" s="43" t="s">
        <v>1636</v>
      </c>
      <c r="Q181" s="16" t="s">
        <v>2501</v>
      </c>
      <c r="R181" s="67" t="s">
        <v>434</v>
      </c>
      <c r="S181" s="72" t="s">
        <v>1637</v>
      </c>
      <c r="T181" s="73">
        <v>580</v>
      </c>
      <c r="U181" s="70">
        <v>1</v>
      </c>
    </row>
    <row r="182" spans="1:21" ht="38.25" customHeight="1">
      <c r="A182" s="64">
        <f>A181</f>
        <v>705</v>
      </c>
      <c r="B182" s="64" t="str">
        <f>B181</f>
        <v>Sherlock Holmes</v>
      </c>
      <c r="C182" s="155" t="str">
        <f>C181</f>
        <v>Playscripts 1
Oxford</v>
      </c>
      <c r="D182" s="155">
        <f>D181</f>
        <v>400</v>
      </c>
      <c r="E182" s="32" t="s">
        <v>1630</v>
      </c>
      <c r="F182" s="48"/>
      <c r="G182" s="71"/>
      <c r="H182" s="81"/>
      <c r="I182" s="81"/>
      <c r="J182" s="81"/>
      <c r="K182" s="99" t="s">
        <v>1631</v>
      </c>
      <c r="L182" s="65"/>
      <c r="M182" s="65"/>
      <c r="N182" s="65"/>
      <c r="O182" s="66"/>
      <c r="P182" s="43" t="s">
        <v>432</v>
      </c>
      <c r="Q182" s="16"/>
      <c r="R182" s="67" t="s">
        <v>434</v>
      </c>
      <c r="S182" s="68" t="s">
        <v>1638</v>
      </c>
      <c r="T182" s="69">
        <v>1500</v>
      </c>
      <c r="U182" s="70" t="s">
        <v>1995</v>
      </c>
    </row>
    <row r="183" spans="1:21" ht="46.5" customHeight="1">
      <c r="A183" s="21" t="e">
        <f>#REF!+1</f>
        <v>#REF!</v>
      </c>
      <c r="B183" s="61" t="s">
        <v>2663</v>
      </c>
      <c r="C183" s="114" t="s">
        <v>1899</v>
      </c>
      <c r="D183" s="63">
        <v>400</v>
      </c>
      <c r="E183" s="12">
        <v>3200</v>
      </c>
      <c r="F183" s="48"/>
      <c r="G183" s="134">
        <v>0</v>
      </c>
      <c r="H183" s="134">
        <v>1</v>
      </c>
      <c r="I183" s="132"/>
      <c r="J183" s="132"/>
      <c r="K183" s="99"/>
      <c r="L183" s="65"/>
      <c r="M183" s="65"/>
      <c r="N183" s="65"/>
      <c r="O183" s="66"/>
      <c r="P183" s="43"/>
      <c r="Q183" s="16"/>
      <c r="R183" s="67" t="s">
        <v>1579</v>
      </c>
      <c r="S183" s="72" t="s">
        <v>2664</v>
      </c>
      <c r="T183" s="100">
        <v>580</v>
      </c>
      <c r="U183" s="70">
        <v>1</v>
      </c>
    </row>
    <row r="184" spans="1:21" ht="38.25" customHeight="1">
      <c r="A184" s="21">
        <v>1102</v>
      </c>
      <c r="B184" s="61" t="s">
        <v>2670</v>
      </c>
      <c r="C184" s="114" t="s">
        <v>1899</v>
      </c>
      <c r="D184" s="63">
        <v>400</v>
      </c>
      <c r="E184" s="12">
        <v>3200</v>
      </c>
      <c r="F184" s="48"/>
      <c r="G184" s="134">
        <v>0</v>
      </c>
      <c r="H184" s="134">
        <v>1</v>
      </c>
      <c r="I184" s="132"/>
      <c r="J184" s="132"/>
      <c r="K184" s="99" t="s">
        <v>1900</v>
      </c>
      <c r="L184" s="65"/>
      <c r="M184" s="65"/>
      <c r="N184" s="65"/>
      <c r="O184" s="66"/>
      <c r="P184" s="43"/>
      <c r="Q184" s="16"/>
      <c r="R184" s="67" t="s">
        <v>3188</v>
      </c>
      <c r="S184" s="72" t="s">
        <v>2671</v>
      </c>
      <c r="T184" s="73">
        <v>580</v>
      </c>
      <c r="U184" s="70">
        <v>1</v>
      </c>
    </row>
    <row r="185" spans="1:21" ht="38.25" customHeight="1">
      <c r="A185" s="21" t="e">
        <f>A183</f>
        <v>#REF!</v>
      </c>
      <c r="B185" s="64" t="s">
        <v>2665</v>
      </c>
      <c r="C185" s="115" t="s">
        <v>1899</v>
      </c>
      <c r="D185" s="63">
        <v>400</v>
      </c>
      <c r="E185" s="65" t="s">
        <v>2666</v>
      </c>
      <c r="F185" s="48"/>
      <c r="H185" s="71"/>
      <c r="I185" s="81"/>
      <c r="J185" s="81"/>
      <c r="K185" s="99"/>
      <c r="L185" s="65"/>
      <c r="M185" s="65"/>
      <c r="N185" s="65"/>
      <c r="O185" s="66"/>
      <c r="P185" s="43" t="s">
        <v>2667</v>
      </c>
      <c r="Q185" s="16"/>
      <c r="R185" s="67" t="s">
        <v>3188</v>
      </c>
      <c r="S185" s="68" t="s">
        <v>2668</v>
      </c>
      <c r="T185" s="73">
        <v>1500</v>
      </c>
      <c r="U185" s="70" t="s">
        <v>2669</v>
      </c>
    </row>
    <row r="186" spans="1:21" ht="38.25" customHeight="1">
      <c r="A186" s="21">
        <f>A184</f>
        <v>1102</v>
      </c>
      <c r="B186" s="61" t="s">
        <v>2672</v>
      </c>
      <c r="C186" s="114" t="s">
        <v>1899</v>
      </c>
      <c r="D186" s="63">
        <v>400</v>
      </c>
      <c r="E186" s="12">
        <v>3200</v>
      </c>
      <c r="F186" s="48"/>
      <c r="G186" s="134">
        <v>0</v>
      </c>
      <c r="H186" s="134">
        <v>1</v>
      </c>
      <c r="I186" s="132"/>
      <c r="J186" s="132"/>
      <c r="K186" s="99"/>
      <c r="L186" s="65"/>
      <c r="M186" s="65"/>
      <c r="N186" s="65"/>
      <c r="O186" s="66"/>
      <c r="P186" s="43"/>
      <c r="Q186" s="16"/>
      <c r="R186" s="67" t="s">
        <v>3188</v>
      </c>
      <c r="S186" s="68" t="s">
        <v>2673</v>
      </c>
      <c r="T186" s="69">
        <v>580</v>
      </c>
      <c r="U186" s="70">
        <v>1</v>
      </c>
    </row>
    <row r="187" spans="1:21" ht="38.25" customHeight="1">
      <c r="A187" s="21">
        <v>1103</v>
      </c>
      <c r="B187" s="61" t="s">
        <v>2674</v>
      </c>
      <c r="C187" s="114" t="s">
        <v>1899</v>
      </c>
      <c r="D187" s="63">
        <v>400</v>
      </c>
      <c r="E187" s="12">
        <v>3200</v>
      </c>
      <c r="F187" s="48"/>
      <c r="G187" s="134">
        <v>0</v>
      </c>
      <c r="H187" s="134">
        <v>1</v>
      </c>
      <c r="I187" s="132"/>
      <c r="J187" s="132"/>
      <c r="K187" s="99"/>
      <c r="L187" s="65"/>
      <c r="M187" s="65"/>
      <c r="N187" s="65"/>
      <c r="O187" s="66"/>
      <c r="P187" s="43"/>
      <c r="Q187" s="16"/>
      <c r="R187" s="67" t="s">
        <v>3188</v>
      </c>
      <c r="S187" s="72" t="s">
        <v>2675</v>
      </c>
      <c r="T187" s="73">
        <v>580</v>
      </c>
      <c r="U187" s="70">
        <v>1</v>
      </c>
    </row>
    <row r="188" spans="1:21" ht="38.25" customHeight="1">
      <c r="A188" s="21">
        <v>1104</v>
      </c>
      <c r="B188" s="61" t="s">
        <v>2676</v>
      </c>
      <c r="C188" s="114" t="s">
        <v>1899</v>
      </c>
      <c r="D188" s="63">
        <v>400</v>
      </c>
      <c r="E188" s="12">
        <v>3200</v>
      </c>
      <c r="F188" s="48"/>
      <c r="G188" s="134">
        <v>0</v>
      </c>
      <c r="H188" s="134">
        <v>1</v>
      </c>
      <c r="I188" s="132"/>
      <c r="J188" s="132"/>
      <c r="K188" s="99"/>
      <c r="L188" s="65"/>
      <c r="M188" s="65"/>
      <c r="N188" s="65"/>
      <c r="O188" s="66"/>
      <c r="P188" s="43"/>
      <c r="Q188" s="16"/>
      <c r="R188" s="67" t="s">
        <v>3188</v>
      </c>
      <c r="S188" s="72" t="s">
        <v>2677</v>
      </c>
      <c r="T188" s="73">
        <v>580</v>
      </c>
      <c r="U188" s="70">
        <v>1</v>
      </c>
    </row>
    <row r="189" spans="1:21" ht="38.25" customHeight="1">
      <c r="A189" s="21">
        <v>1105</v>
      </c>
      <c r="B189" s="61" t="s">
        <v>2678</v>
      </c>
      <c r="C189" s="114" t="s">
        <v>1899</v>
      </c>
      <c r="D189" s="63">
        <v>400</v>
      </c>
      <c r="E189" s="12">
        <v>3200</v>
      </c>
      <c r="F189" s="48"/>
      <c r="G189" s="134">
        <v>0</v>
      </c>
      <c r="H189" s="134">
        <v>1</v>
      </c>
      <c r="I189" s="132"/>
      <c r="J189" s="132"/>
      <c r="K189" s="99"/>
      <c r="L189" s="65"/>
      <c r="M189" s="65"/>
      <c r="N189" s="65"/>
      <c r="O189" s="66"/>
      <c r="P189" s="43"/>
      <c r="Q189" s="16"/>
      <c r="R189" s="67" t="s">
        <v>3188</v>
      </c>
      <c r="S189" s="72" t="s">
        <v>2679</v>
      </c>
      <c r="T189" s="100">
        <v>580</v>
      </c>
      <c r="U189" s="70">
        <v>1</v>
      </c>
    </row>
    <row r="190" spans="1:21" ht="38.25" customHeight="1">
      <c r="A190" s="21">
        <f>A189</f>
        <v>1105</v>
      </c>
      <c r="B190" s="64" t="str">
        <f>B189</f>
        <v>London</v>
      </c>
      <c r="C190" s="115" t="str">
        <f>C189</f>
        <v>Factfiles 1
Oxford</v>
      </c>
      <c r="D190" s="63">
        <v>400</v>
      </c>
      <c r="E190" s="65" t="s">
        <v>2680</v>
      </c>
      <c r="F190" s="48"/>
      <c r="H190" s="71"/>
      <c r="I190" s="81"/>
      <c r="J190" s="81"/>
      <c r="K190" s="99"/>
      <c r="L190" s="65"/>
      <c r="M190" s="65"/>
      <c r="N190" s="65"/>
      <c r="O190" s="66"/>
      <c r="P190" s="43" t="s">
        <v>2667</v>
      </c>
      <c r="Q190" s="16"/>
      <c r="R190" s="67" t="s">
        <v>3188</v>
      </c>
      <c r="S190" s="72" t="s">
        <v>2681</v>
      </c>
      <c r="T190" s="73">
        <v>1500</v>
      </c>
      <c r="U190" s="70" t="s">
        <v>2669</v>
      </c>
    </row>
    <row r="191" spans="1:21" ht="38.25" customHeight="1">
      <c r="A191" s="21">
        <v>1106</v>
      </c>
      <c r="B191" s="61" t="s">
        <v>2682</v>
      </c>
      <c r="C191" s="114" t="s">
        <v>1899</v>
      </c>
      <c r="D191" s="63">
        <v>400</v>
      </c>
      <c r="E191" s="12">
        <v>3200</v>
      </c>
      <c r="F191" s="48"/>
      <c r="G191" s="134">
        <v>0</v>
      </c>
      <c r="H191" s="134">
        <v>1</v>
      </c>
      <c r="I191" s="132"/>
      <c r="J191" s="132"/>
      <c r="K191" s="99"/>
      <c r="L191" s="65"/>
      <c r="M191" s="65"/>
      <c r="N191" s="65"/>
      <c r="O191" s="66"/>
      <c r="P191" s="43"/>
      <c r="Q191" s="16"/>
      <c r="R191" s="67" t="s">
        <v>3188</v>
      </c>
      <c r="S191" s="72" t="s">
        <v>2683</v>
      </c>
      <c r="T191" s="100">
        <v>580</v>
      </c>
      <c r="U191" s="70">
        <v>1</v>
      </c>
    </row>
    <row r="192" spans="1:21" ht="38.25" customHeight="1">
      <c r="A192" s="21">
        <f>A191</f>
        <v>1106</v>
      </c>
      <c r="B192" s="64" t="str">
        <f>B191</f>
        <v>New York</v>
      </c>
      <c r="C192" s="115" t="str">
        <f>C191</f>
        <v>Factfiles 1
Oxford</v>
      </c>
      <c r="D192" s="63">
        <v>400</v>
      </c>
      <c r="E192" s="65" t="s">
        <v>2680</v>
      </c>
      <c r="F192" s="48"/>
      <c r="H192" s="71"/>
      <c r="I192" s="81"/>
      <c r="J192" s="81"/>
      <c r="K192" s="99"/>
      <c r="L192" s="65"/>
      <c r="M192" s="65"/>
      <c r="N192" s="65"/>
      <c r="O192" s="66"/>
      <c r="P192" s="43" t="s">
        <v>2667</v>
      </c>
      <c r="Q192" s="16"/>
      <c r="R192" s="67" t="s">
        <v>3188</v>
      </c>
      <c r="S192" s="72" t="s">
        <v>2684</v>
      </c>
      <c r="T192" s="73">
        <v>1500</v>
      </c>
      <c r="U192" s="70" t="s">
        <v>2669</v>
      </c>
    </row>
    <row r="193" spans="1:21" ht="38.25" customHeight="1">
      <c r="A193" s="21">
        <f>A192</f>
        <v>1106</v>
      </c>
      <c r="B193" s="61" t="s">
        <v>2685</v>
      </c>
      <c r="C193" s="114" t="s">
        <v>1899</v>
      </c>
      <c r="D193" s="63">
        <v>400</v>
      </c>
      <c r="E193" s="12">
        <v>3200</v>
      </c>
      <c r="F193" s="48"/>
      <c r="G193" s="134">
        <v>0</v>
      </c>
      <c r="H193" s="134">
        <v>1</v>
      </c>
      <c r="I193" s="132"/>
      <c r="J193" s="132"/>
      <c r="K193" s="99"/>
      <c r="L193" s="65"/>
      <c r="M193" s="65"/>
      <c r="N193" s="65"/>
      <c r="O193" s="66"/>
      <c r="P193" s="43"/>
      <c r="Q193" s="16"/>
      <c r="R193" s="67" t="s">
        <v>3188</v>
      </c>
      <c r="S193" s="72" t="s">
        <v>2684</v>
      </c>
      <c r="T193" s="73">
        <v>580</v>
      </c>
      <c r="U193" s="70">
        <v>1</v>
      </c>
    </row>
    <row r="194" spans="1:21" ht="64.5" customHeight="1">
      <c r="A194" s="21">
        <v>1107</v>
      </c>
      <c r="B194" s="61" t="s">
        <v>2686</v>
      </c>
      <c r="C194" s="114" t="s">
        <v>1899</v>
      </c>
      <c r="D194" s="63">
        <v>400</v>
      </c>
      <c r="E194" s="12">
        <f>IF(L194*M194*N194*O194&gt;10000,FLOOR(L194*M194*N194*O194,1000),FLOOR(L194*M194*N194*O194,100))</f>
        <v>1200</v>
      </c>
      <c r="F194" s="48" t="s">
        <v>2688</v>
      </c>
      <c r="G194" s="134">
        <v>0</v>
      </c>
      <c r="H194" s="134">
        <v>1</v>
      </c>
      <c r="I194" s="132"/>
      <c r="J194" s="132"/>
      <c r="K194" s="64" t="s">
        <v>2687</v>
      </c>
      <c r="L194" s="65">
        <v>10</v>
      </c>
      <c r="M194" s="65">
        <v>13</v>
      </c>
      <c r="N194" s="65">
        <v>19</v>
      </c>
      <c r="O194" s="66">
        <v>0.5</v>
      </c>
      <c r="P194" s="35" t="s">
        <v>2689</v>
      </c>
      <c r="Q194" s="16" t="s">
        <v>2690</v>
      </c>
      <c r="R194" s="67" t="s">
        <v>2691</v>
      </c>
      <c r="S194" s="72" t="s">
        <v>2692</v>
      </c>
      <c r="T194" s="73">
        <v>580</v>
      </c>
      <c r="U194" s="70">
        <v>1</v>
      </c>
    </row>
    <row r="195" spans="1:21" ht="45" customHeight="1">
      <c r="A195" s="21">
        <v>1108</v>
      </c>
      <c r="B195" s="61" t="s">
        <v>2693</v>
      </c>
      <c r="C195" s="114" t="s">
        <v>1899</v>
      </c>
      <c r="D195" s="63">
        <v>400</v>
      </c>
      <c r="E195" s="12">
        <v>3200</v>
      </c>
      <c r="F195" s="48"/>
      <c r="G195" s="134">
        <v>0</v>
      </c>
      <c r="H195" s="134">
        <v>1</v>
      </c>
      <c r="I195" s="132"/>
      <c r="J195" s="132"/>
      <c r="K195" s="99"/>
      <c r="L195" s="65"/>
      <c r="M195" s="65"/>
      <c r="N195" s="65"/>
      <c r="O195" s="66"/>
      <c r="P195" s="43"/>
      <c r="Q195" s="16"/>
      <c r="R195" s="67" t="s">
        <v>2691</v>
      </c>
      <c r="S195" s="72">
        <v>4233588</v>
      </c>
      <c r="T195" s="73">
        <v>580</v>
      </c>
      <c r="U195" s="70">
        <v>1</v>
      </c>
    </row>
    <row r="196" spans="1:21" ht="33.75" customHeight="1">
      <c r="A196" s="59">
        <v>100</v>
      </c>
      <c r="B196" s="11" t="s">
        <v>1725</v>
      </c>
      <c r="C196" s="36" t="s">
        <v>1727</v>
      </c>
      <c r="D196" s="20" t="s">
        <v>3312</v>
      </c>
      <c r="E196" s="156" t="s">
        <v>674</v>
      </c>
      <c r="F196" s="2" t="s">
        <v>675</v>
      </c>
      <c r="G196" s="137" t="s">
        <v>1602</v>
      </c>
      <c r="H196" s="137" t="s">
        <v>1603</v>
      </c>
      <c r="I196" s="137" t="s">
        <v>1604</v>
      </c>
      <c r="J196" s="137" t="s">
        <v>1605</v>
      </c>
      <c r="K196" s="157" t="s">
        <v>1726</v>
      </c>
      <c r="L196" s="6" t="s">
        <v>670</v>
      </c>
      <c r="M196" s="6" t="s">
        <v>671</v>
      </c>
      <c r="N196" s="6" t="s">
        <v>672</v>
      </c>
      <c r="O196" s="7" t="s">
        <v>673</v>
      </c>
      <c r="P196" s="2" t="s">
        <v>3313</v>
      </c>
      <c r="Q196" s="2" t="s">
        <v>676</v>
      </c>
      <c r="R196" s="1" t="s">
        <v>1155</v>
      </c>
      <c r="S196" s="1" t="s">
        <v>1155</v>
      </c>
      <c r="T196" s="9" t="s">
        <v>677</v>
      </c>
      <c r="U196" s="41">
        <f>SUM(U198:U209)</f>
        <v>5</v>
      </c>
    </row>
    <row r="197" spans="1:21" s="19" customFormat="1" ht="30" customHeight="1">
      <c r="A197" s="52">
        <v>101</v>
      </c>
      <c r="B197" s="141" t="s">
        <v>1607</v>
      </c>
      <c r="C197" s="158"/>
      <c r="D197" s="20" t="s">
        <v>1355</v>
      </c>
      <c r="E197" s="11">
        <f>AVERAGE(E198:E389)</f>
        <v>6689.455428373222</v>
      </c>
      <c r="F197" s="165" t="s">
        <v>1957</v>
      </c>
      <c r="G197" s="138">
        <f>SUM(G198:G209)</f>
        <v>0</v>
      </c>
      <c r="H197" s="138">
        <f>SUM(H198:H209)</f>
        <v>0</v>
      </c>
      <c r="I197" s="138">
        <f>SUM(I198:I209)</f>
        <v>0</v>
      </c>
      <c r="J197" s="138">
        <f>SUM(J198:J209)</f>
        <v>0</v>
      </c>
      <c r="K197" s="159"/>
      <c r="L197" s="6"/>
      <c r="M197" s="6"/>
      <c r="N197" s="6"/>
      <c r="O197" s="7"/>
      <c r="P197" s="2" t="s">
        <v>160</v>
      </c>
      <c r="Q197" s="2"/>
      <c r="R197" s="1"/>
      <c r="S197" s="1"/>
      <c r="T197" s="9"/>
      <c r="U197" s="24"/>
    </row>
    <row r="198" spans="1:21" ht="60" customHeight="1">
      <c r="A198" s="59">
        <v>101</v>
      </c>
      <c r="B198" s="102" t="s">
        <v>3314</v>
      </c>
      <c r="C198" s="118" t="s">
        <v>3315</v>
      </c>
      <c r="D198" s="5" t="s">
        <v>3316</v>
      </c>
      <c r="E198" s="103">
        <f>IF(L198*M198*N198*O198&gt;10000,FLOOR(L198*M198*N198*O198,1000),FLOOR(L198*M198*N198*O198,100))</f>
        <v>3400</v>
      </c>
      <c r="F198" s="3" t="s">
        <v>556</v>
      </c>
      <c r="H198" s="132"/>
      <c r="I198" s="132"/>
      <c r="J198" s="132"/>
      <c r="K198" s="4" t="s">
        <v>3317</v>
      </c>
      <c r="L198" s="8" t="s">
        <v>685</v>
      </c>
      <c r="M198" s="8" t="s">
        <v>865</v>
      </c>
      <c r="N198" s="8" t="s">
        <v>2048</v>
      </c>
      <c r="O198" s="14">
        <v>0.8</v>
      </c>
      <c r="P198" s="46" t="s">
        <v>3318</v>
      </c>
      <c r="Q198" s="3" t="s">
        <v>3319</v>
      </c>
      <c r="R198" s="8" t="s">
        <v>3320</v>
      </c>
      <c r="S198" s="18">
        <v>798469</v>
      </c>
      <c r="T198" s="10">
        <v>630</v>
      </c>
      <c r="U198" s="21">
        <v>1</v>
      </c>
    </row>
    <row r="199" spans="1:21" ht="23.25" customHeight="1">
      <c r="A199" s="59">
        <f>A198</f>
        <v>101</v>
      </c>
      <c r="B199" s="29" t="str">
        <f>B198</f>
        <v>Big Picture, The </v>
      </c>
      <c r="C199" s="35" t="str">
        <f>C198</f>
        <v>Readers 1
Cambridge</v>
      </c>
      <c r="D199" s="104" t="str">
        <f>D198</f>
        <v>400</v>
      </c>
      <c r="E199" s="105" t="s">
        <v>3321</v>
      </c>
      <c r="F199" s="3"/>
      <c r="G199" s="81"/>
      <c r="H199" s="81"/>
      <c r="I199" s="81"/>
      <c r="J199" s="81"/>
      <c r="K199" s="4"/>
      <c r="L199" s="8"/>
      <c r="M199" s="8"/>
      <c r="N199" s="8"/>
      <c r="O199" s="14"/>
      <c r="P199" s="3" t="s">
        <v>3322</v>
      </c>
      <c r="Q199" s="3"/>
      <c r="R199" s="8" t="s">
        <v>3323</v>
      </c>
      <c r="S199" s="18">
        <v>798477</v>
      </c>
      <c r="T199" s="10">
        <v>1510</v>
      </c>
      <c r="U199" s="21" t="s">
        <v>3324</v>
      </c>
    </row>
    <row r="200" spans="1:21" ht="39.75" customHeight="1">
      <c r="A200" s="59">
        <v>102</v>
      </c>
      <c r="B200" s="102" t="s">
        <v>3325</v>
      </c>
      <c r="C200" s="118" t="s">
        <v>3326</v>
      </c>
      <c r="D200" s="5" t="s">
        <v>3327</v>
      </c>
      <c r="E200" s="103">
        <f>IF(L200*M200*N200*O200&gt;10000,FLOOR(L200*M200*N200*O200,1000),FLOOR(L200*M200*N200*O200,100))</f>
        <v>3900</v>
      </c>
      <c r="F200" s="3" t="s">
        <v>556</v>
      </c>
      <c r="H200" s="132"/>
      <c r="I200" s="132"/>
      <c r="J200" s="132"/>
      <c r="K200" s="4" t="s">
        <v>3328</v>
      </c>
      <c r="L200" s="8" t="s">
        <v>3329</v>
      </c>
      <c r="M200" s="8" t="s">
        <v>3330</v>
      </c>
      <c r="N200" s="8" t="s">
        <v>686</v>
      </c>
      <c r="O200" s="14">
        <v>0.8</v>
      </c>
      <c r="P200" s="46" t="s">
        <v>3331</v>
      </c>
      <c r="Q200" s="3" t="s">
        <v>3332</v>
      </c>
      <c r="R200" s="8" t="s">
        <v>3333</v>
      </c>
      <c r="S200" s="18" t="s">
        <v>3334</v>
      </c>
      <c r="T200" s="10">
        <v>630</v>
      </c>
      <c r="U200" s="21">
        <v>1</v>
      </c>
    </row>
    <row r="201" spans="1:21" ht="23.25" customHeight="1">
      <c r="A201" s="59">
        <f aca="true" t="shared" si="7" ref="A201:D202">A200</f>
        <v>102</v>
      </c>
      <c r="B201" s="29" t="str">
        <f t="shared" si="7"/>
        <v>Help!</v>
      </c>
      <c r="C201" s="35" t="str">
        <f t="shared" si="7"/>
        <v>Readers 1
Cambridge</v>
      </c>
      <c r="D201" s="104" t="str">
        <f t="shared" si="7"/>
        <v>400</v>
      </c>
      <c r="E201" s="105" t="s">
        <v>271</v>
      </c>
      <c r="F201" s="3"/>
      <c r="G201" s="81"/>
      <c r="H201" s="81"/>
      <c r="I201" s="81"/>
      <c r="J201" s="81"/>
      <c r="K201" s="4"/>
      <c r="L201" s="8"/>
      <c r="M201" s="8"/>
      <c r="N201" s="8"/>
      <c r="O201" s="14"/>
      <c r="P201" s="3" t="s">
        <v>3335</v>
      </c>
      <c r="Q201" s="3"/>
      <c r="R201" s="8" t="s">
        <v>3336</v>
      </c>
      <c r="S201" s="18">
        <v>656141</v>
      </c>
      <c r="T201" s="10">
        <v>1510</v>
      </c>
      <c r="U201" s="21" t="s">
        <v>914</v>
      </c>
    </row>
    <row r="202" spans="1:21" ht="21" customHeight="1">
      <c r="A202" s="59">
        <f t="shared" si="7"/>
        <v>102</v>
      </c>
      <c r="B202" s="29" t="str">
        <f t="shared" si="7"/>
        <v>Help!</v>
      </c>
      <c r="C202" s="35" t="str">
        <f t="shared" si="7"/>
        <v>Readers 1
Cambridge</v>
      </c>
      <c r="D202" s="104" t="str">
        <f t="shared" si="7"/>
        <v>400</v>
      </c>
      <c r="E202" s="105" t="s">
        <v>3337</v>
      </c>
      <c r="F202" s="3"/>
      <c r="G202" s="81"/>
      <c r="H202" s="81"/>
      <c r="I202" s="81"/>
      <c r="J202" s="81"/>
      <c r="K202" s="4"/>
      <c r="L202" s="8"/>
      <c r="M202" s="8"/>
      <c r="N202" s="8"/>
      <c r="O202" s="14"/>
      <c r="P202" s="3" t="s">
        <v>3338</v>
      </c>
      <c r="Q202" s="3"/>
      <c r="R202" s="8" t="s">
        <v>3336</v>
      </c>
      <c r="S202" s="18">
        <v>794919</v>
      </c>
      <c r="T202" s="10">
        <v>1350</v>
      </c>
      <c r="U202" s="21" t="s">
        <v>3003</v>
      </c>
    </row>
    <row r="203" spans="1:21" ht="42" customHeight="1">
      <c r="A203" s="59">
        <v>103</v>
      </c>
      <c r="B203" s="102" t="s">
        <v>3339</v>
      </c>
      <c r="C203" s="118" t="s">
        <v>3326</v>
      </c>
      <c r="D203" s="5" t="s">
        <v>1910</v>
      </c>
      <c r="E203" s="125">
        <f>IF(L203*M203*N203*O203&gt;10000,FLOOR(L203*M203*N203*O203,1000),FLOOR(L203*M203*N203*O203,100))</f>
        <v>0</v>
      </c>
      <c r="F203" s="3" t="s">
        <v>1578</v>
      </c>
      <c r="H203" s="132"/>
      <c r="I203" s="132"/>
      <c r="J203" s="132"/>
      <c r="K203" s="4" t="s">
        <v>3340</v>
      </c>
      <c r="L203" s="8" t="s">
        <v>3341</v>
      </c>
      <c r="M203" s="8" t="s">
        <v>870</v>
      </c>
      <c r="N203" s="121"/>
      <c r="O203" s="14">
        <v>0.8</v>
      </c>
      <c r="P203" s="3" t="s">
        <v>3342</v>
      </c>
      <c r="Q203" s="3"/>
      <c r="R203" s="8" t="s">
        <v>3343</v>
      </c>
      <c r="S203" s="18">
        <v>750806</v>
      </c>
      <c r="T203" s="10">
        <v>630</v>
      </c>
      <c r="U203" s="21">
        <v>1</v>
      </c>
    </row>
    <row r="204" spans="1:21" ht="26.25" customHeight="1">
      <c r="A204" s="59">
        <f>A203</f>
        <v>103</v>
      </c>
      <c r="B204" s="29" t="str">
        <f>B203</f>
        <v>Inspector Logan</v>
      </c>
      <c r="C204" s="35" t="str">
        <f>C203</f>
        <v>Readers 1
Cambridge</v>
      </c>
      <c r="D204" s="104" t="str">
        <f>D203</f>
        <v>400</v>
      </c>
      <c r="E204" s="105" t="s">
        <v>3344</v>
      </c>
      <c r="F204" s="3" t="s">
        <v>1578</v>
      </c>
      <c r="G204" s="81"/>
      <c r="H204" s="81"/>
      <c r="I204" s="81"/>
      <c r="J204" s="81"/>
      <c r="K204" s="4" t="s">
        <v>1631</v>
      </c>
      <c r="L204" s="8"/>
      <c r="M204" s="8"/>
      <c r="N204" s="8"/>
      <c r="O204" s="14"/>
      <c r="P204" s="3" t="s">
        <v>3345</v>
      </c>
      <c r="Q204" s="3"/>
      <c r="R204" s="8" t="s">
        <v>3336</v>
      </c>
      <c r="S204" s="18">
        <v>750814</v>
      </c>
      <c r="T204" s="10">
        <v>1510</v>
      </c>
      <c r="U204" s="21" t="s">
        <v>914</v>
      </c>
    </row>
    <row r="205" spans="1:21" ht="36.75" customHeight="1">
      <c r="A205" s="59">
        <v>104</v>
      </c>
      <c r="B205" s="102" t="s">
        <v>3346</v>
      </c>
      <c r="C205" s="118" t="s">
        <v>3347</v>
      </c>
      <c r="D205" s="5" t="s">
        <v>3316</v>
      </c>
      <c r="E205" s="103">
        <f>IF(L205*M205*N205*O205&gt;10000,FLOOR(L205*M205*N205*O205,1000),FLOOR(L205*M205*N205*O205,100))</f>
        <v>4800</v>
      </c>
      <c r="F205" s="3" t="s">
        <v>556</v>
      </c>
      <c r="H205" s="132"/>
      <c r="I205" s="132"/>
      <c r="J205" s="132"/>
      <c r="K205" s="4" t="s">
        <v>3348</v>
      </c>
      <c r="L205" s="8" t="s">
        <v>3349</v>
      </c>
      <c r="M205" s="8" t="s">
        <v>3350</v>
      </c>
      <c r="N205" s="8" t="s">
        <v>3351</v>
      </c>
      <c r="O205" s="14">
        <v>0.8</v>
      </c>
      <c r="P205" s="46" t="s">
        <v>3352</v>
      </c>
      <c r="Q205" s="3" t="s">
        <v>709</v>
      </c>
      <c r="R205" s="8" t="s">
        <v>710</v>
      </c>
      <c r="S205" s="18">
        <v>656192</v>
      </c>
      <c r="T205" s="10">
        <v>630</v>
      </c>
      <c r="U205" s="21">
        <v>1</v>
      </c>
    </row>
    <row r="206" spans="1:21" ht="23.25" customHeight="1">
      <c r="A206" s="59">
        <f aca="true" t="shared" si="8" ref="A206:D207">A205</f>
        <v>104</v>
      </c>
      <c r="B206" s="29" t="str">
        <f t="shared" si="8"/>
        <v>John Doe</v>
      </c>
      <c r="C206" s="35" t="str">
        <f t="shared" si="8"/>
        <v>Readers 1
Cambridge</v>
      </c>
      <c r="D206" s="104" t="str">
        <f t="shared" si="8"/>
        <v>400</v>
      </c>
      <c r="E206" s="105" t="s">
        <v>711</v>
      </c>
      <c r="F206" s="3"/>
      <c r="G206" s="81"/>
      <c r="H206" s="81"/>
      <c r="I206" s="81"/>
      <c r="J206" s="81"/>
      <c r="K206" s="4"/>
      <c r="L206" s="8"/>
      <c r="M206" s="8"/>
      <c r="N206" s="8"/>
      <c r="O206" s="14"/>
      <c r="P206" s="3" t="s">
        <v>712</v>
      </c>
      <c r="Q206" s="3"/>
      <c r="R206" s="8" t="s">
        <v>713</v>
      </c>
      <c r="S206" s="18">
        <v>656184</v>
      </c>
      <c r="T206" s="10">
        <v>1510</v>
      </c>
      <c r="U206" s="21" t="s">
        <v>914</v>
      </c>
    </row>
    <row r="207" spans="1:21" ht="26.25" customHeight="1">
      <c r="A207" s="59">
        <f t="shared" si="8"/>
        <v>104</v>
      </c>
      <c r="B207" s="29" t="str">
        <f t="shared" si="8"/>
        <v>John Doe</v>
      </c>
      <c r="C207" s="35" t="str">
        <f t="shared" si="8"/>
        <v>Readers 1
Cambridge</v>
      </c>
      <c r="D207" s="104" t="str">
        <f t="shared" si="8"/>
        <v>400</v>
      </c>
      <c r="E207" s="105" t="s">
        <v>714</v>
      </c>
      <c r="F207" s="3"/>
      <c r="G207" s="81"/>
      <c r="H207" s="81"/>
      <c r="I207" s="81"/>
      <c r="J207" s="81"/>
      <c r="K207" s="4"/>
      <c r="L207" s="8"/>
      <c r="M207" s="8"/>
      <c r="N207" s="8"/>
      <c r="O207" s="14"/>
      <c r="P207" s="3" t="s">
        <v>715</v>
      </c>
      <c r="Q207" s="3"/>
      <c r="R207" s="8" t="s">
        <v>716</v>
      </c>
      <c r="S207" s="18">
        <v>794935</v>
      </c>
      <c r="T207" s="10">
        <v>1350</v>
      </c>
      <c r="U207" s="21" t="s">
        <v>3003</v>
      </c>
    </row>
    <row r="208" spans="1:21" ht="44.25" customHeight="1">
      <c r="A208" s="59">
        <v>105</v>
      </c>
      <c r="B208" s="102" t="s">
        <v>717</v>
      </c>
      <c r="C208" s="40" t="s">
        <v>718</v>
      </c>
      <c r="D208" s="106" t="s">
        <v>719</v>
      </c>
      <c r="E208" s="103">
        <f>IF(L208*M208*N208*O208&gt;10000,FLOOR(L208*M208*N208*O208,1000),FLOOR(L208*M208*N208*O208,100))</f>
        <v>3400</v>
      </c>
      <c r="F208" s="3" t="s">
        <v>2052</v>
      </c>
      <c r="H208" s="132"/>
      <c r="I208" s="132"/>
      <c r="J208" s="132"/>
      <c r="K208" s="4" t="s">
        <v>720</v>
      </c>
      <c r="L208" s="8" t="s">
        <v>721</v>
      </c>
      <c r="M208" s="8" t="s">
        <v>1747</v>
      </c>
      <c r="N208" s="8" t="s">
        <v>2060</v>
      </c>
      <c r="O208" s="14">
        <v>0.8</v>
      </c>
      <c r="P208" s="3" t="s">
        <v>1606</v>
      </c>
      <c r="Q208" s="3" t="s">
        <v>722</v>
      </c>
      <c r="R208" s="8" t="s">
        <v>723</v>
      </c>
      <c r="S208" s="18">
        <v>788137</v>
      </c>
      <c r="T208" s="10">
        <v>630</v>
      </c>
      <c r="U208" s="21">
        <v>1</v>
      </c>
    </row>
    <row r="209" spans="1:21" ht="26.25" customHeight="1">
      <c r="A209" s="59">
        <f>A208</f>
        <v>105</v>
      </c>
      <c r="B209" s="29" t="str">
        <f>B208</f>
        <v>Just Like a Movie</v>
      </c>
      <c r="C209" s="35" t="str">
        <f>C207</f>
        <v>Readers 1
Cambridge</v>
      </c>
      <c r="D209" s="104" t="str">
        <f>D207</f>
        <v>400</v>
      </c>
      <c r="E209" s="105" t="s">
        <v>724</v>
      </c>
      <c r="F209" s="3"/>
      <c r="G209" s="81"/>
      <c r="H209" s="81"/>
      <c r="I209" s="81"/>
      <c r="J209" s="81"/>
      <c r="K209" s="4"/>
      <c r="L209" s="8"/>
      <c r="M209" s="8"/>
      <c r="N209" s="8"/>
      <c r="O209" s="14"/>
      <c r="P209" s="3" t="s">
        <v>725</v>
      </c>
      <c r="Q209" s="3"/>
      <c r="R209" s="8" t="s">
        <v>726</v>
      </c>
      <c r="S209" s="18">
        <v>788145</v>
      </c>
      <c r="T209" s="10">
        <v>1510</v>
      </c>
      <c r="U209" s="21" t="s">
        <v>727</v>
      </c>
    </row>
    <row r="210" spans="1:21" s="19" customFormat="1" ht="30" customHeight="1">
      <c r="A210" s="52">
        <v>200</v>
      </c>
      <c r="B210" s="2" t="s">
        <v>1725</v>
      </c>
      <c r="C210" s="110" t="s">
        <v>1727</v>
      </c>
      <c r="D210" s="20" t="s">
        <v>1052</v>
      </c>
      <c r="E210" s="11" t="s">
        <v>674</v>
      </c>
      <c r="F210" s="2" t="s">
        <v>675</v>
      </c>
      <c r="G210" s="137" t="s">
        <v>1602</v>
      </c>
      <c r="H210" s="137" t="s">
        <v>1603</v>
      </c>
      <c r="I210" s="137" t="s">
        <v>1604</v>
      </c>
      <c r="J210" s="137" t="s">
        <v>1605</v>
      </c>
      <c r="K210" s="30" t="s">
        <v>1726</v>
      </c>
      <c r="L210" s="6" t="s">
        <v>670</v>
      </c>
      <c r="M210" s="6" t="s">
        <v>671</v>
      </c>
      <c r="N210" s="6" t="s">
        <v>672</v>
      </c>
      <c r="O210" s="7" t="s">
        <v>673</v>
      </c>
      <c r="P210" s="2" t="s">
        <v>160</v>
      </c>
      <c r="Q210" s="2" t="s">
        <v>676</v>
      </c>
      <c r="R210" s="1" t="s">
        <v>1155</v>
      </c>
      <c r="S210" s="1" t="s">
        <v>1155</v>
      </c>
      <c r="T210" s="9" t="s">
        <v>677</v>
      </c>
      <c r="U210" s="24">
        <f>SUM(U212:U212:U411)</f>
        <v>98</v>
      </c>
    </row>
    <row r="211" spans="1:21" s="19" customFormat="1" ht="30" customHeight="1">
      <c r="A211" s="52">
        <v>200</v>
      </c>
      <c r="B211" s="141" t="s">
        <v>1607</v>
      </c>
      <c r="C211" s="158"/>
      <c r="D211" s="20" t="s">
        <v>1355</v>
      </c>
      <c r="E211" s="11">
        <f>AVERAGE(E212:E403)</f>
        <v>6919.354838709677</v>
      </c>
      <c r="F211" s="2" t="s">
        <v>1957</v>
      </c>
      <c r="G211" s="138">
        <f>SUM(G212:G412)</f>
        <v>50</v>
      </c>
      <c r="H211" s="138">
        <f>SUM(H212:H412)</f>
        <v>60</v>
      </c>
      <c r="I211" s="138">
        <f>SUM(I212:I412)</f>
        <v>37</v>
      </c>
      <c r="J211" s="138">
        <f>SUM(J212:J412)</f>
        <v>15</v>
      </c>
      <c r="K211" s="159"/>
      <c r="L211" s="6"/>
      <c r="M211" s="6"/>
      <c r="N211" s="6"/>
      <c r="O211" s="7"/>
      <c r="P211" s="2" t="s">
        <v>160</v>
      </c>
      <c r="Q211" s="2"/>
      <c r="R211" s="1"/>
      <c r="S211" s="1"/>
      <c r="T211" s="9"/>
      <c r="U211" s="24"/>
    </row>
    <row r="212" spans="1:21" ht="38.25" customHeight="1">
      <c r="A212" s="51">
        <v>201</v>
      </c>
      <c r="B212" s="57" t="s">
        <v>362</v>
      </c>
      <c r="C212" s="111" t="s">
        <v>1124</v>
      </c>
      <c r="D212" s="5" t="s">
        <v>2722</v>
      </c>
      <c r="E212" s="12">
        <f>IF(L212*M212*N212*O212&gt;10000,FLOOR(L212*M212*N212*O212,1000),FLOOR(L212*M212*N212*O212,100))</f>
        <v>9700</v>
      </c>
      <c r="F212" s="3" t="s">
        <v>3105</v>
      </c>
      <c r="G212" s="132"/>
      <c r="H212" s="132"/>
      <c r="I212" s="132"/>
      <c r="J212" s="132"/>
      <c r="K212" s="54" t="s">
        <v>2521</v>
      </c>
      <c r="L212" s="8" t="s">
        <v>131</v>
      </c>
      <c r="M212" s="8" t="s">
        <v>1762</v>
      </c>
      <c r="N212" s="8" t="s">
        <v>1084</v>
      </c>
      <c r="O212" s="14">
        <v>0.8</v>
      </c>
      <c r="P212" s="3" t="s">
        <v>135</v>
      </c>
      <c r="Q212" s="3" t="s">
        <v>136</v>
      </c>
      <c r="R212" s="8" t="s">
        <v>361</v>
      </c>
      <c r="T212" s="10">
        <v>600</v>
      </c>
      <c r="U212" s="23">
        <v>1</v>
      </c>
    </row>
    <row r="213" spans="1:21" ht="38.25" customHeight="1">
      <c r="A213" s="51">
        <f>A212</f>
        <v>201</v>
      </c>
      <c r="B213" s="54" t="s">
        <v>364</v>
      </c>
      <c r="C213" s="112" t="s">
        <v>1124</v>
      </c>
      <c r="D213" s="31" t="s">
        <v>990</v>
      </c>
      <c r="E213" s="32" t="s">
        <v>270</v>
      </c>
      <c r="F213" s="3"/>
      <c r="G213" s="71"/>
      <c r="H213" s="81"/>
      <c r="I213" s="81"/>
      <c r="J213" s="81"/>
      <c r="L213" s="8"/>
      <c r="M213" s="8"/>
      <c r="N213" s="8"/>
      <c r="O213" s="14"/>
      <c r="P213" s="3"/>
      <c r="Q213" s="3"/>
      <c r="R213" s="8" t="s">
        <v>363</v>
      </c>
      <c r="T213" s="10">
        <v>2340</v>
      </c>
      <c r="U213" s="23" t="s">
        <v>914</v>
      </c>
    </row>
    <row r="214" spans="1:21" ht="38.25" customHeight="1">
      <c r="A214" s="51">
        <v>202</v>
      </c>
      <c r="B214" s="57" t="s">
        <v>366</v>
      </c>
      <c r="C214" s="111" t="s">
        <v>1124</v>
      </c>
      <c r="D214" s="5" t="s">
        <v>2722</v>
      </c>
      <c r="E214" s="12">
        <f>IF(L214*M214*N214*O214&gt;10000,FLOOR(L214*M214*N214*O214,1000),FLOOR(L214*M214*N214*O214,100))</f>
        <v>7600</v>
      </c>
      <c r="F214" s="3" t="s">
        <v>2052</v>
      </c>
      <c r="G214" s="132"/>
      <c r="H214" s="132"/>
      <c r="I214" s="132"/>
      <c r="J214" s="132"/>
      <c r="K214" s="54" t="s">
        <v>2522</v>
      </c>
      <c r="L214" s="8" t="s">
        <v>131</v>
      </c>
      <c r="M214" s="8" t="s">
        <v>1762</v>
      </c>
      <c r="N214" s="8" t="s">
        <v>1085</v>
      </c>
      <c r="O214" s="14">
        <v>0.8</v>
      </c>
      <c r="P214" s="37" t="s">
        <v>2167</v>
      </c>
      <c r="Q214" s="3" t="s">
        <v>2168</v>
      </c>
      <c r="R214" s="8" t="s">
        <v>365</v>
      </c>
      <c r="T214" s="10">
        <v>600</v>
      </c>
      <c r="U214" s="23">
        <v>1</v>
      </c>
    </row>
    <row r="215" spans="1:21" ht="38.25" customHeight="1">
      <c r="A215" s="51" t="e">
        <f>#REF!</f>
        <v>#REF!</v>
      </c>
      <c r="B215" s="54" t="s">
        <v>1770</v>
      </c>
      <c r="C215" s="112" t="s">
        <v>1124</v>
      </c>
      <c r="D215" s="31" t="s">
        <v>990</v>
      </c>
      <c r="E215" s="32" t="s">
        <v>270</v>
      </c>
      <c r="F215" s="3"/>
      <c r="G215" s="71"/>
      <c r="H215" s="81"/>
      <c r="I215" s="81"/>
      <c r="J215" s="81"/>
      <c r="L215" s="8"/>
      <c r="M215" s="8"/>
      <c r="N215" s="8"/>
      <c r="O215" s="14"/>
      <c r="P215" s="3"/>
      <c r="Q215" s="3"/>
      <c r="R215" s="8" t="s">
        <v>367</v>
      </c>
      <c r="T215" s="10">
        <v>2340</v>
      </c>
      <c r="U215" s="23" t="s">
        <v>914</v>
      </c>
    </row>
    <row r="216" spans="1:21" ht="64.5" customHeight="1">
      <c r="A216" s="51">
        <v>203</v>
      </c>
      <c r="B216" s="57" t="s">
        <v>369</v>
      </c>
      <c r="C216" s="111" t="s">
        <v>1124</v>
      </c>
      <c r="D216" s="5" t="s">
        <v>2722</v>
      </c>
      <c r="E216" s="12">
        <f>IF(L216*M216*N216*O216&gt;10000,FLOOR(L216*M216*N216*O216,1000),FLOOR(L216*M216*N216*O216,100))</f>
        <v>3500</v>
      </c>
      <c r="F216" s="3" t="s">
        <v>2052</v>
      </c>
      <c r="G216" s="132">
        <v>0</v>
      </c>
      <c r="H216" s="132">
        <v>1</v>
      </c>
      <c r="I216" s="132"/>
      <c r="J216" s="132"/>
      <c r="K216" s="54" t="s">
        <v>1142</v>
      </c>
      <c r="L216" s="8" t="s">
        <v>2729</v>
      </c>
      <c r="M216" s="8" t="s">
        <v>702</v>
      </c>
      <c r="N216" s="8" t="s">
        <v>1751</v>
      </c>
      <c r="O216" s="14">
        <v>0.4</v>
      </c>
      <c r="P216" s="37" t="s">
        <v>1143</v>
      </c>
      <c r="Q216" s="3" t="s">
        <v>554</v>
      </c>
      <c r="R216" s="8" t="s">
        <v>368</v>
      </c>
      <c r="T216" s="10">
        <v>600</v>
      </c>
      <c r="U216" s="23">
        <v>1</v>
      </c>
    </row>
    <row r="217" spans="1:21" ht="38.25" customHeight="1">
      <c r="A217" s="51">
        <f>A216</f>
        <v>203</v>
      </c>
      <c r="B217" s="58" t="str">
        <f>B216</f>
        <v>AMERICAN LIFE                       </v>
      </c>
      <c r="C217" s="112" t="s">
        <v>1124</v>
      </c>
      <c r="D217" s="31" t="s">
        <v>990</v>
      </c>
      <c r="E217" s="32" t="s">
        <v>270</v>
      </c>
      <c r="F217" s="3"/>
      <c r="G217" s="71"/>
      <c r="H217" s="81"/>
      <c r="I217" s="81"/>
      <c r="J217" s="81"/>
      <c r="L217" s="8"/>
      <c r="M217" s="8"/>
      <c r="N217" s="8"/>
      <c r="O217" s="14"/>
      <c r="P217" s="3"/>
      <c r="Q217" s="3"/>
      <c r="R217" s="8" t="s">
        <v>370</v>
      </c>
      <c r="T217" s="10">
        <v>2340</v>
      </c>
      <c r="U217" s="23" t="s">
        <v>914</v>
      </c>
    </row>
    <row r="218" spans="1:21" ht="64.5" customHeight="1">
      <c r="A218" s="51">
        <f>A217+1</f>
        <v>204</v>
      </c>
      <c r="B218" s="57" t="s">
        <v>1253</v>
      </c>
      <c r="C218" s="111" t="s">
        <v>1124</v>
      </c>
      <c r="D218" s="5" t="s">
        <v>2722</v>
      </c>
      <c r="E218" s="12">
        <f>IF(L218*M218*N218*O218&gt;10000,FLOOR(L218*M218*N218*O218,1000),FLOOR(L218*M218*N218*O218,100))</f>
        <v>7500</v>
      </c>
      <c r="F218" s="3" t="s">
        <v>2110</v>
      </c>
      <c r="G218" s="132"/>
      <c r="H218" s="132"/>
      <c r="I218" s="132">
        <v>1</v>
      </c>
      <c r="J218" s="132"/>
      <c r="K218" s="54" t="s">
        <v>1254</v>
      </c>
      <c r="L218" s="8" t="s">
        <v>2729</v>
      </c>
      <c r="M218" s="8" t="s">
        <v>702</v>
      </c>
      <c r="N218" s="8" t="s">
        <v>2108</v>
      </c>
      <c r="O218" s="14">
        <v>0.85</v>
      </c>
      <c r="P218" s="37" t="s">
        <v>1365</v>
      </c>
      <c r="Q218" s="3" t="s">
        <v>387</v>
      </c>
      <c r="R218" s="8" t="s">
        <v>1255</v>
      </c>
      <c r="T218" s="10">
        <v>600</v>
      </c>
      <c r="U218" s="23">
        <v>1</v>
      </c>
    </row>
    <row r="219" spans="1:21" ht="38.25" customHeight="1">
      <c r="A219" s="51">
        <f>A218</f>
        <v>204</v>
      </c>
      <c r="B219" s="58" t="str">
        <f>B218</f>
        <v>Anne of Green Gables</v>
      </c>
      <c r="C219" s="112" t="s">
        <v>1124</v>
      </c>
      <c r="D219" s="31" t="s">
        <v>990</v>
      </c>
      <c r="E219" s="32" t="s">
        <v>270</v>
      </c>
      <c r="F219" s="3"/>
      <c r="G219" s="71"/>
      <c r="H219" s="81"/>
      <c r="I219" s="81"/>
      <c r="J219" s="81"/>
      <c r="L219" s="8"/>
      <c r="M219" s="8"/>
      <c r="N219" s="8"/>
      <c r="O219" s="14"/>
      <c r="P219" s="3" t="s">
        <v>1364</v>
      </c>
      <c r="Q219" s="3"/>
      <c r="R219" s="8" t="s">
        <v>1256</v>
      </c>
      <c r="T219" s="10">
        <v>2340</v>
      </c>
      <c r="U219" s="23" t="s">
        <v>914</v>
      </c>
    </row>
    <row r="220" spans="1:21" ht="60.75" customHeight="1">
      <c r="A220" s="51">
        <f>A219+1</f>
        <v>205</v>
      </c>
      <c r="B220" s="57" t="s">
        <v>372</v>
      </c>
      <c r="C220" s="111" t="s">
        <v>1124</v>
      </c>
      <c r="D220" s="5" t="s">
        <v>2722</v>
      </c>
      <c r="E220" s="12">
        <f>IF(L220*M220*N220*O220&gt;10000,FLOOR(L220*M220*N220*O220,1000),FLOOR(L220*M220*N220*O220,100))</f>
        <v>5000</v>
      </c>
      <c r="F220" s="3" t="s">
        <v>2110</v>
      </c>
      <c r="G220" s="132">
        <v>2</v>
      </c>
      <c r="H220" s="132">
        <v>1</v>
      </c>
      <c r="I220" s="132">
        <v>1</v>
      </c>
      <c r="J220" s="132">
        <v>1</v>
      </c>
      <c r="K220" s="54" t="s">
        <v>651</v>
      </c>
      <c r="L220" s="8" t="s">
        <v>81</v>
      </c>
      <c r="M220" s="8" t="s">
        <v>2116</v>
      </c>
      <c r="N220" s="8" t="s">
        <v>2120</v>
      </c>
      <c r="O220" s="14">
        <v>0.6</v>
      </c>
      <c r="P220" s="37" t="s">
        <v>279</v>
      </c>
      <c r="Q220" s="3" t="s">
        <v>554</v>
      </c>
      <c r="R220" s="8" t="s">
        <v>371</v>
      </c>
      <c r="T220" s="10">
        <v>600</v>
      </c>
      <c r="U220" s="23">
        <v>1</v>
      </c>
    </row>
    <row r="221" spans="1:21" ht="38.25" customHeight="1">
      <c r="A221" s="51">
        <f>A220</f>
        <v>205</v>
      </c>
      <c r="B221" s="58" t="str">
        <f>B220</f>
        <v>ANOTHER WORLD                       </v>
      </c>
      <c r="C221" s="112" t="s">
        <v>1124</v>
      </c>
      <c r="D221" s="31" t="s">
        <v>990</v>
      </c>
      <c r="E221" s="32" t="s">
        <v>270</v>
      </c>
      <c r="F221" s="3"/>
      <c r="G221" s="71"/>
      <c r="H221" s="81"/>
      <c r="I221" s="81"/>
      <c r="J221" s="81"/>
      <c r="L221" s="8"/>
      <c r="M221" s="8"/>
      <c r="N221" s="8"/>
      <c r="O221" s="14"/>
      <c r="P221" s="3"/>
      <c r="Q221" s="3"/>
      <c r="R221" s="8" t="s">
        <v>373</v>
      </c>
      <c r="T221" s="10">
        <v>2340</v>
      </c>
      <c r="U221" s="23" t="s">
        <v>914</v>
      </c>
    </row>
    <row r="222" spans="1:21" ht="41.25" customHeight="1">
      <c r="A222" s="51">
        <f>A221+1</f>
        <v>206</v>
      </c>
      <c r="B222" s="57" t="s">
        <v>2995</v>
      </c>
      <c r="C222" s="111" t="s">
        <v>1124</v>
      </c>
      <c r="D222" s="5" t="s">
        <v>2722</v>
      </c>
      <c r="E222" s="12">
        <f>IF(L222*M222*N222*O222&gt;10000,FLOOR(L222*M222*N222*O222,1000),FLOOR(L222*M222*N222*O222,100))</f>
        <v>9700</v>
      </c>
      <c r="F222" s="3" t="s">
        <v>290</v>
      </c>
      <c r="G222" s="132">
        <v>2</v>
      </c>
      <c r="H222" s="132">
        <v>1</v>
      </c>
      <c r="I222" s="132">
        <v>1</v>
      </c>
      <c r="J222" s="132"/>
      <c r="K222" s="54" t="s">
        <v>701</v>
      </c>
      <c r="L222" s="8" t="s">
        <v>2729</v>
      </c>
      <c r="M222" s="8" t="s">
        <v>702</v>
      </c>
      <c r="N222" s="8" t="s">
        <v>1403</v>
      </c>
      <c r="O222" s="14">
        <v>0.9</v>
      </c>
      <c r="P222" s="37" t="s">
        <v>703</v>
      </c>
      <c r="Q222" s="3" t="s">
        <v>2501</v>
      </c>
      <c r="R222" s="8" t="s">
        <v>374</v>
      </c>
      <c r="T222" s="10">
        <v>600</v>
      </c>
      <c r="U222" s="23">
        <v>1</v>
      </c>
    </row>
    <row r="223" spans="1:21" ht="38.25" customHeight="1">
      <c r="A223" s="51">
        <f>A222</f>
        <v>206</v>
      </c>
      <c r="B223" s="58" t="str">
        <f>B222</f>
        <v>APOLLO 13                           </v>
      </c>
      <c r="C223" s="112" t="s">
        <v>1124</v>
      </c>
      <c r="D223" s="31" t="s">
        <v>990</v>
      </c>
      <c r="E223" s="32" t="s">
        <v>270</v>
      </c>
      <c r="F223" s="3"/>
      <c r="G223" s="71"/>
      <c r="H223" s="81"/>
      <c r="I223" s="81"/>
      <c r="J223" s="81"/>
      <c r="L223" s="8"/>
      <c r="M223" s="8"/>
      <c r="N223" s="8"/>
      <c r="O223" s="14"/>
      <c r="P223" s="3"/>
      <c r="Q223" s="3"/>
      <c r="R223" s="8" t="s">
        <v>2996</v>
      </c>
      <c r="T223" s="10">
        <v>2340</v>
      </c>
      <c r="U223" s="23" t="s">
        <v>914</v>
      </c>
    </row>
    <row r="224" spans="1:21" ht="38.25" customHeight="1">
      <c r="A224" s="51">
        <f>A223+1</f>
        <v>207</v>
      </c>
      <c r="B224" s="57" t="s">
        <v>2998</v>
      </c>
      <c r="C224" s="111" t="s">
        <v>1124</v>
      </c>
      <c r="D224" s="5" t="s">
        <v>2722</v>
      </c>
      <c r="E224" s="12">
        <f>IF(L224*M224*N224*O224&gt;10000,FLOOR(L224*M224*N224*O224,1000),FLOOR(L224*M224*N224*O224,100))</f>
        <v>4900</v>
      </c>
      <c r="F224" s="3" t="s">
        <v>2118</v>
      </c>
      <c r="G224" s="132">
        <v>0</v>
      </c>
      <c r="H224" s="132">
        <v>1</v>
      </c>
      <c r="I224" s="132"/>
      <c r="J224" s="132"/>
      <c r="K224" s="54" t="s">
        <v>652</v>
      </c>
      <c r="L224" s="8" t="s">
        <v>2115</v>
      </c>
      <c r="M224" s="8" t="s">
        <v>2116</v>
      </c>
      <c r="N224" s="8" t="s">
        <v>2117</v>
      </c>
      <c r="O224" s="14">
        <v>0.5</v>
      </c>
      <c r="P224" s="35" t="s">
        <v>280</v>
      </c>
      <c r="Q224" s="3" t="s">
        <v>554</v>
      </c>
      <c r="R224" s="8" t="s">
        <v>2997</v>
      </c>
      <c r="T224" s="10">
        <v>600</v>
      </c>
      <c r="U224" s="23">
        <v>1</v>
      </c>
    </row>
    <row r="225" spans="1:21" ht="38.25" customHeight="1">
      <c r="A225" s="51">
        <f aca="true" t="shared" si="9" ref="A225:B227">A224</f>
        <v>207</v>
      </c>
      <c r="B225" s="58" t="str">
        <f t="shared" si="9"/>
        <v>AUDREY HEPBURN                      </v>
      </c>
      <c r="C225" s="112" t="s">
        <v>1124</v>
      </c>
      <c r="D225" s="31" t="s">
        <v>990</v>
      </c>
      <c r="E225" s="32" t="s">
        <v>272</v>
      </c>
      <c r="F225" s="3"/>
      <c r="G225" s="71"/>
      <c r="H225" s="81"/>
      <c r="I225" s="81"/>
      <c r="J225" s="81"/>
      <c r="L225" s="8"/>
      <c r="M225" s="8"/>
      <c r="N225" s="8"/>
      <c r="O225" s="14"/>
      <c r="P225" s="3"/>
      <c r="Q225" s="3"/>
      <c r="R225" s="8" t="s">
        <v>2999</v>
      </c>
      <c r="T225" s="160">
        <v>2500</v>
      </c>
      <c r="U225" s="23" t="s">
        <v>3000</v>
      </c>
    </row>
    <row r="226" spans="1:21" ht="38.25" customHeight="1">
      <c r="A226" s="51">
        <f t="shared" si="9"/>
        <v>207</v>
      </c>
      <c r="B226" s="58" t="str">
        <f t="shared" si="9"/>
        <v>AUDREY HEPBURN                      </v>
      </c>
      <c r="C226" s="112" t="s">
        <v>1124</v>
      </c>
      <c r="D226" s="31" t="s">
        <v>990</v>
      </c>
      <c r="E226" s="32" t="s">
        <v>270</v>
      </c>
      <c r="F226" s="3"/>
      <c r="G226" s="71"/>
      <c r="H226" s="81"/>
      <c r="I226" s="81"/>
      <c r="J226" s="81"/>
      <c r="L226" s="8"/>
      <c r="M226" s="8"/>
      <c r="N226" s="8"/>
      <c r="O226" s="14"/>
      <c r="P226" s="3"/>
      <c r="Q226" s="3"/>
      <c r="R226" s="8" t="s">
        <v>3001</v>
      </c>
      <c r="T226" s="10">
        <v>2340</v>
      </c>
      <c r="U226" s="23" t="s">
        <v>914</v>
      </c>
    </row>
    <row r="227" spans="1:21" ht="38.25" customHeight="1">
      <c r="A227" s="51">
        <f t="shared" si="9"/>
        <v>207</v>
      </c>
      <c r="B227" s="58" t="str">
        <f t="shared" si="9"/>
        <v>AUDREY HEPBURN                      </v>
      </c>
      <c r="C227" s="112" t="s">
        <v>1124</v>
      </c>
      <c r="D227" s="31" t="s">
        <v>990</v>
      </c>
      <c r="E227" s="32" t="s">
        <v>1353</v>
      </c>
      <c r="F227" s="3"/>
      <c r="G227" s="71"/>
      <c r="H227" s="81"/>
      <c r="I227" s="81"/>
      <c r="J227" s="81"/>
      <c r="L227" s="8"/>
      <c r="M227" s="8"/>
      <c r="N227" s="8"/>
      <c r="O227" s="14"/>
      <c r="P227" s="3"/>
      <c r="Q227" s="3"/>
      <c r="R227" s="8" t="s">
        <v>3002</v>
      </c>
      <c r="T227" s="10">
        <v>2100</v>
      </c>
      <c r="U227" s="23" t="s">
        <v>3003</v>
      </c>
    </row>
    <row r="228" spans="1:21" ht="47.25" customHeight="1">
      <c r="A228" s="51">
        <f>A227+1</f>
        <v>208</v>
      </c>
      <c r="B228" s="57" t="s">
        <v>1648</v>
      </c>
      <c r="C228" s="111" t="s">
        <v>1124</v>
      </c>
      <c r="D228" s="5" t="s">
        <v>2722</v>
      </c>
      <c r="E228" s="12">
        <f>IF(L228*M228*N228*O228&gt;10000,FLOOR(L228*M228*N228*O228,1000),FLOOR(L228*M228*N228*O228,100))</f>
        <v>9300</v>
      </c>
      <c r="F228" s="3" t="s">
        <v>551</v>
      </c>
      <c r="G228" s="132">
        <v>0</v>
      </c>
      <c r="H228" s="132">
        <v>1</v>
      </c>
      <c r="I228" s="132"/>
      <c r="J228" s="132"/>
      <c r="K228" s="54" t="s">
        <v>609</v>
      </c>
      <c r="L228" s="8" t="s">
        <v>2497</v>
      </c>
      <c r="M228" s="8" t="s">
        <v>1403</v>
      </c>
      <c r="N228" s="8" t="s">
        <v>2127</v>
      </c>
      <c r="O228" s="14">
        <v>0.8</v>
      </c>
      <c r="P228" s="37" t="s">
        <v>610</v>
      </c>
      <c r="Q228" s="3" t="s">
        <v>554</v>
      </c>
      <c r="R228" s="8" t="s">
        <v>1647</v>
      </c>
      <c r="T228" s="10">
        <v>600</v>
      </c>
      <c r="U228" s="23">
        <v>1</v>
      </c>
    </row>
    <row r="229" spans="1:21" ht="55.5" customHeight="1">
      <c r="A229" s="51">
        <f>A228+1</f>
        <v>209</v>
      </c>
      <c r="B229" s="57" t="s">
        <v>1650</v>
      </c>
      <c r="C229" s="111" t="s">
        <v>1124</v>
      </c>
      <c r="D229" s="5" t="s">
        <v>2722</v>
      </c>
      <c r="E229" s="12">
        <f>IF(L229*M229*N229*O229&gt;10000,FLOOR(L229*M229*N229*O229,1000),FLOOR(L229*M229*N229*O229,100))</f>
        <v>8100</v>
      </c>
      <c r="F229" s="45" t="s">
        <v>290</v>
      </c>
      <c r="G229" s="132">
        <v>0</v>
      </c>
      <c r="H229" s="132">
        <v>1</v>
      </c>
      <c r="I229" s="132">
        <v>1</v>
      </c>
      <c r="J229" s="132"/>
      <c r="K229" s="54" t="s">
        <v>2523</v>
      </c>
      <c r="L229" s="8" t="s">
        <v>131</v>
      </c>
      <c r="M229" s="8" t="s">
        <v>1762</v>
      </c>
      <c r="N229" s="8" t="s">
        <v>251</v>
      </c>
      <c r="O229" s="14">
        <v>0.8</v>
      </c>
      <c r="P229" s="37" t="s">
        <v>345</v>
      </c>
      <c r="Q229" s="3" t="s">
        <v>387</v>
      </c>
      <c r="R229" s="8" t="s">
        <v>1649</v>
      </c>
      <c r="T229" s="10">
        <v>600</v>
      </c>
      <c r="U229" s="23">
        <v>1</v>
      </c>
    </row>
    <row r="230" spans="1:21" ht="53.25" customHeight="1">
      <c r="A230" s="51">
        <f>A229+1</f>
        <v>210</v>
      </c>
      <c r="B230" s="57" t="s">
        <v>886</v>
      </c>
      <c r="C230" s="111" t="s">
        <v>1124</v>
      </c>
      <c r="D230" s="5" t="s">
        <v>2722</v>
      </c>
      <c r="E230" s="12">
        <f>IF(L230*M230*N230*O230&gt;10000,FLOOR(L230*M230*N230*O230,1000),FLOOR(L230*M230*N230*O230,100))</f>
        <v>7900</v>
      </c>
      <c r="F230" s="3" t="s">
        <v>2052</v>
      </c>
      <c r="G230" s="132">
        <v>0</v>
      </c>
      <c r="H230" s="132">
        <v>1</v>
      </c>
      <c r="I230" s="132"/>
      <c r="J230" s="132"/>
      <c r="K230" s="54" t="s">
        <v>2524</v>
      </c>
      <c r="L230" s="8" t="s">
        <v>131</v>
      </c>
      <c r="M230" s="8" t="s">
        <v>1762</v>
      </c>
      <c r="N230" s="8" t="s">
        <v>991</v>
      </c>
      <c r="O230" s="14">
        <v>0.8</v>
      </c>
      <c r="P230" s="37" t="s">
        <v>86</v>
      </c>
      <c r="Q230" s="3" t="s">
        <v>2168</v>
      </c>
      <c r="R230" s="8" t="s">
        <v>885</v>
      </c>
      <c r="T230" s="10">
        <v>600</v>
      </c>
      <c r="U230" s="23">
        <v>1</v>
      </c>
    </row>
    <row r="231" spans="1:21" ht="38.25" customHeight="1">
      <c r="A231" s="51">
        <f>A230</f>
        <v>210</v>
      </c>
      <c r="B231" s="58" t="str">
        <f>B230</f>
        <v>BAYWATCH-SHARKS,LIES,VIDEOS         </v>
      </c>
      <c r="C231" s="112" t="s">
        <v>1124</v>
      </c>
      <c r="D231" s="31" t="s">
        <v>990</v>
      </c>
      <c r="E231" s="32" t="s">
        <v>270</v>
      </c>
      <c r="F231" s="3"/>
      <c r="G231" s="71"/>
      <c r="H231" s="81"/>
      <c r="I231" s="81"/>
      <c r="J231" s="81"/>
      <c r="L231" s="8"/>
      <c r="M231" s="8"/>
      <c r="N231" s="8"/>
      <c r="O231" s="14"/>
      <c r="P231" s="3"/>
      <c r="Q231" s="3"/>
      <c r="R231" s="8" t="s">
        <v>887</v>
      </c>
      <c r="T231" s="10">
        <v>2340</v>
      </c>
      <c r="U231" s="23" t="s">
        <v>914</v>
      </c>
    </row>
    <row r="232" spans="1:21" ht="38.25" customHeight="1">
      <c r="A232" s="51">
        <f>A231+1</f>
        <v>211</v>
      </c>
      <c r="B232" s="57" t="s">
        <v>889</v>
      </c>
      <c r="C232" s="111" t="s">
        <v>1124</v>
      </c>
      <c r="D232" s="5" t="s">
        <v>2722</v>
      </c>
      <c r="E232" s="12">
        <f>IF(L232*M232*N232*O232&gt;10000,FLOOR(L232*M232*N232*O232,1000),FLOOR(L232*M232*N232*O232,100))</f>
        <v>7700</v>
      </c>
      <c r="F232" s="3" t="s">
        <v>2052</v>
      </c>
      <c r="G232" s="132">
        <v>0</v>
      </c>
      <c r="H232" s="132">
        <v>1</v>
      </c>
      <c r="I232" s="132"/>
      <c r="J232" s="132"/>
      <c r="K232" s="54" t="s">
        <v>560</v>
      </c>
      <c r="L232" s="8" t="s">
        <v>2729</v>
      </c>
      <c r="M232" s="8" t="s">
        <v>702</v>
      </c>
      <c r="N232" s="8" t="s">
        <v>561</v>
      </c>
      <c r="O232" s="14">
        <v>0.8</v>
      </c>
      <c r="P232" s="37" t="s">
        <v>992</v>
      </c>
      <c r="Q232" s="3" t="s">
        <v>2501</v>
      </c>
      <c r="R232" s="8" t="s">
        <v>888</v>
      </c>
      <c r="T232" s="10">
        <v>600</v>
      </c>
      <c r="U232" s="23">
        <v>1</v>
      </c>
    </row>
    <row r="233" spans="1:21" ht="38.25" customHeight="1">
      <c r="A233" s="51">
        <f>A232</f>
        <v>211</v>
      </c>
      <c r="B233" s="58" t="str">
        <f>B232</f>
        <v>BAYWATCH-THE INSIDE STORY           </v>
      </c>
      <c r="C233" s="112" t="s">
        <v>1124</v>
      </c>
      <c r="D233" s="31" t="s">
        <v>990</v>
      </c>
      <c r="E233" s="32" t="s">
        <v>270</v>
      </c>
      <c r="F233" s="3"/>
      <c r="G233" s="71"/>
      <c r="H233" s="81"/>
      <c r="I233" s="81"/>
      <c r="J233" s="81"/>
      <c r="L233" s="8"/>
      <c r="M233" s="8"/>
      <c r="N233" s="8"/>
      <c r="O233" s="14"/>
      <c r="P233" s="3"/>
      <c r="Q233" s="3"/>
      <c r="R233" s="8" t="s">
        <v>1651</v>
      </c>
      <c r="T233" s="10">
        <v>2340</v>
      </c>
      <c r="U233" s="23" t="s">
        <v>914</v>
      </c>
    </row>
    <row r="234" spans="1:21" ht="51.75" customHeight="1">
      <c r="A234" s="51">
        <f>A232+1</f>
        <v>212</v>
      </c>
      <c r="B234" s="57" t="s">
        <v>1684</v>
      </c>
      <c r="C234" s="111" t="s">
        <v>1124</v>
      </c>
      <c r="D234" s="5" t="s">
        <v>2722</v>
      </c>
      <c r="E234" s="12">
        <f>IF(L234*M234*N234*O234&gt;10000,FLOOR(L234*M234*N234*O234,1000),FLOOR(L234*M234*N234*O234,100))</f>
        <v>6300</v>
      </c>
      <c r="F234" s="3" t="s">
        <v>2122</v>
      </c>
      <c r="G234" s="132">
        <v>2</v>
      </c>
      <c r="H234" s="132">
        <v>1</v>
      </c>
      <c r="I234" s="132">
        <v>1</v>
      </c>
      <c r="J234" s="132">
        <v>1</v>
      </c>
      <c r="K234" s="54" t="s">
        <v>3146</v>
      </c>
      <c r="L234" s="8" t="s">
        <v>2497</v>
      </c>
      <c r="M234" s="8" t="s">
        <v>2498</v>
      </c>
      <c r="N234" s="8" t="s">
        <v>3147</v>
      </c>
      <c r="O234" s="14">
        <v>0.8</v>
      </c>
      <c r="P234" s="37" t="s">
        <v>853</v>
      </c>
      <c r="Q234" s="3" t="s">
        <v>2501</v>
      </c>
      <c r="R234" s="8" t="s">
        <v>890</v>
      </c>
      <c r="T234" s="10">
        <v>600</v>
      </c>
      <c r="U234" s="23">
        <v>1</v>
      </c>
    </row>
    <row r="235" spans="1:21" ht="38.25" customHeight="1">
      <c r="A235" s="51">
        <f>A234+1</f>
        <v>213</v>
      </c>
      <c r="B235" s="57" t="s">
        <v>1686</v>
      </c>
      <c r="C235" s="111" t="s">
        <v>1124</v>
      </c>
      <c r="D235" s="5" t="s">
        <v>2722</v>
      </c>
      <c r="E235" s="12">
        <f>IF(L235*M235*N235*O235&gt;10000,FLOOR(L235*M235*N235*O235,1000),FLOOR(L235*M235*N235*O235,100))</f>
        <v>9000</v>
      </c>
      <c r="F235" s="3" t="s">
        <v>123</v>
      </c>
      <c r="G235" s="132"/>
      <c r="H235" s="132"/>
      <c r="I235" s="132"/>
      <c r="J235" s="132"/>
      <c r="K235" s="54" t="s">
        <v>2525</v>
      </c>
      <c r="L235" s="8" t="s">
        <v>131</v>
      </c>
      <c r="M235" s="8" t="s">
        <v>1762</v>
      </c>
      <c r="N235" s="8" t="s">
        <v>870</v>
      </c>
      <c r="O235" s="14">
        <v>0.8</v>
      </c>
      <c r="P235" s="37" t="s">
        <v>2195</v>
      </c>
      <c r="Q235" s="3" t="s">
        <v>387</v>
      </c>
      <c r="R235" s="8" t="s">
        <v>1685</v>
      </c>
      <c r="T235" s="10">
        <v>600</v>
      </c>
      <c r="U235" s="23">
        <v>1</v>
      </c>
    </row>
    <row r="236" spans="1:21" ht="57" customHeight="1">
      <c r="A236" s="51">
        <f>A235+1</f>
        <v>214</v>
      </c>
      <c r="B236" s="57" t="s">
        <v>1688</v>
      </c>
      <c r="C236" s="111" t="s">
        <v>1124</v>
      </c>
      <c r="D236" s="5" t="s">
        <v>2722</v>
      </c>
      <c r="E236" s="12">
        <f>IF(L236*M236*N236*O236&gt;10000,FLOOR(L236*M236*N236*O236,1000),FLOOR(L236*M236*N236*O236,100))</f>
        <v>6500</v>
      </c>
      <c r="F236" s="45" t="s">
        <v>290</v>
      </c>
      <c r="G236" s="132">
        <v>0</v>
      </c>
      <c r="H236" s="132">
        <v>1</v>
      </c>
      <c r="I236" s="132">
        <v>1</v>
      </c>
      <c r="J236" s="132">
        <v>1</v>
      </c>
      <c r="K236" s="55" t="s">
        <v>2526</v>
      </c>
      <c r="L236" s="44" t="s">
        <v>1767</v>
      </c>
      <c r="M236" s="44" t="s">
        <v>1692</v>
      </c>
      <c r="N236" s="44" t="s">
        <v>1766</v>
      </c>
      <c r="O236" s="28">
        <v>0.8</v>
      </c>
      <c r="P236" s="129" t="s">
        <v>854</v>
      </c>
      <c r="Q236" s="3" t="s">
        <v>137</v>
      </c>
      <c r="R236" s="8" t="s">
        <v>1687</v>
      </c>
      <c r="T236" s="10">
        <v>600</v>
      </c>
      <c r="U236" s="23">
        <v>1</v>
      </c>
    </row>
    <row r="237" spans="1:21" ht="38.25" customHeight="1">
      <c r="A237" s="51">
        <f>A236</f>
        <v>214</v>
      </c>
      <c r="B237" s="58" t="str">
        <f>B236</f>
        <v>BORROWERS                           </v>
      </c>
      <c r="C237" s="113" t="str">
        <f>C236</f>
        <v>Penguin Readers 2
LONGMAN</v>
      </c>
      <c r="D237" s="31" t="s">
        <v>990</v>
      </c>
      <c r="E237" s="32" t="s">
        <v>270</v>
      </c>
      <c r="F237" s="3"/>
      <c r="G237" s="71"/>
      <c r="H237" s="81"/>
      <c r="I237" s="81"/>
      <c r="J237" s="81"/>
      <c r="L237" s="8"/>
      <c r="M237" s="8"/>
      <c r="N237" s="8"/>
      <c r="O237" s="14"/>
      <c r="P237" s="3"/>
      <c r="Q237" s="3"/>
      <c r="R237" s="8" t="s">
        <v>1689</v>
      </c>
      <c r="T237" s="10">
        <v>2340</v>
      </c>
      <c r="U237" s="23" t="s">
        <v>914</v>
      </c>
    </row>
    <row r="238" spans="1:21" ht="38.25" customHeight="1">
      <c r="A238" s="51">
        <f>A237+1</f>
        <v>215</v>
      </c>
      <c r="B238" s="57" t="s">
        <v>388</v>
      </c>
      <c r="C238" s="111" t="s">
        <v>1124</v>
      </c>
      <c r="D238" s="5" t="s">
        <v>2722</v>
      </c>
      <c r="E238" s="12">
        <f>IF(L238*M238*N238*O238&gt;10000,FLOOR(L238*M238*N238*O238,1000),FLOOR(L238*M238*N238*O238,100))</f>
        <v>4200</v>
      </c>
      <c r="F238" s="3" t="s">
        <v>2118</v>
      </c>
      <c r="G238" s="132">
        <v>0</v>
      </c>
      <c r="H238" s="132">
        <v>1</v>
      </c>
      <c r="I238" s="132"/>
      <c r="J238" s="132"/>
      <c r="K238" s="54" t="s">
        <v>653</v>
      </c>
      <c r="L238" s="8" t="s">
        <v>2115</v>
      </c>
      <c r="M238" s="8" t="s">
        <v>2119</v>
      </c>
      <c r="N238" s="8" t="s">
        <v>2120</v>
      </c>
      <c r="O238" s="14">
        <v>0.5</v>
      </c>
      <c r="P238" s="37" t="s">
        <v>891</v>
      </c>
      <c r="Q238" s="3" t="s">
        <v>554</v>
      </c>
      <c r="R238" s="8" t="s">
        <v>1690</v>
      </c>
      <c r="T238" s="10">
        <v>600</v>
      </c>
      <c r="U238" s="23">
        <v>1</v>
      </c>
    </row>
    <row r="239" spans="1:21" ht="38.25" customHeight="1">
      <c r="A239" s="51">
        <f aca="true" t="shared" si="10" ref="A239:C240">A238</f>
        <v>215</v>
      </c>
      <c r="B239" s="58" t="str">
        <f t="shared" si="10"/>
        <v>BRAD PITT                           </v>
      </c>
      <c r="C239" s="113" t="str">
        <f t="shared" si="10"/>
        <v>Penguin Readers 2
LONGMAN</v>
      </c>
      <c r="D239" s="31" t="s">
        <v>990</v>
      </c>
      <c r="E239" s="32" t="s">
        <v>270</v>
      </c>
      <c r="F239" s="3"/>
      <c r="G239" s="71"/>
      <c r="H239" s="81"/>
      <c r="I239" s="81"/>
      <c r="J239" s="81"/>
      <c r="L239" s="8"/>
      <c r="M239" s="8"/>
      <c r="N239" s="8"/>
      <c r="O239" s="14"/>
      <c r="P239" s="3"/>
      <c r="Q239" s="3"/>
      <c r="R239" s="8" t="s">
        <v>389</v>
      </c>
      <c r="T239" s="10">
        <v>2340</v>
      </c>
      <c r="U239" s="23" t="s">
        <v>914</v>
      </c>
    </row>
    <row r="240" spans="1:21" ht="38.25" customHeight="1">
      <c r="A240" s="51">
        <f t="shared" si="10"/>
        <v>215</v>
      </c>
      <c r="B240" s="58" t="str">
        <f t="shared" si="10"/>
        <v>BRAD PITT                           </v>
      </c>
      <c r="C240" s="113" t="str">
        <f t="shared" si="10"/>
        <v>Penguin Readers 2
LONGMAN</v>
      </c>
      <c r="D240" s="31" t="s">
        <v>990</v>
      </c>
      <c r="E240" s="32" t="s">
        <v>3003</v>
      </c>
      <c r="F240" s="3"/>
      <c r="G240" s="71"/>
      <c r="H240" s="81"/>
      <c r="I240" s="81"/>
      <c r="J240" s="81"/>
      <c r="L240" s="8"/>
      <c r="M240" s="8"/>
      <c r="N240" s="8"/>
      <c r="O240" s="14"/>
      <c r="P240" s="3"/>
      <c r="Q240" s="3"/>
      <c r="R240" s="8" t="s">
        <v>390</v>
      </c>
      <c r="T240" s="10">
        <v>2100</v>
      </c>
      <c r="U240" s="23" t="s">
        <v>3003</v>
      </c>
    </row>
    <row r="241" spans="1:21" ht="57" customHeight="1">
      <c r="A241" s="51">
        <f>A240+1</f>
        <v>216</v>
      </c>
      <c r="B241" s="57" t="s">
        <v>392</v>
      </c>
      <c r="C241" s="111" t="s">
        <v>1124</v>
      </c>
      <c r="D241" s="5" t="s">
        <v>2722</v>
      </c>
      <c r="E241" s="12">
        <f>IF(L241*M241*N241*O241&gt;10000,FLOOR(L241*M241*N241*O241,1000),FLOOR(L241*M241*N241*O241,100))</f>
        <v>9700</v>
      </c>
      <c r="F241" s="3" t="s">
        <v>34</v>
      </c>
      <c r="G241" s="132"/>
      <c r="H241" s="132"/>
      <c r="I241" s="132"/>
      <c r="J241" s="132"/>
      <c r="K241" s="54" t="s">
        <v>2527</v>
      </c>
      <c r="L241" s="8" t="s">
        <v>1761</v>
      </c>
      <c r="M241" s="8" t="s">
        <v>1762</v>
      </c>
      <c r="N241" s="8" t="s">
        <v>1765</v>
      </c>
      <c r="O241" s="14">
        <v>0.85</v>
      </c>
      <c r="P241" s="37" t="s">
        <v>694</v>
      </c>
      <c r="Q241" s="3" t="s">
        <v>387</v>
      </c>
      <c r="R241" s="8" t="s">
        <v>391</v>
      </c>
      <c r="T241" s="10">
        <v>600</v>
      </c>
      <c r="U241" s="23">
        <v>1</v>
      </c>
    </row>
    <row r="242" spans="1:21" ht="38.25" customHeight="1">
      <c r="A242" s="51">
        <f aca="true" t="shared" si="11" ref="A242:C243">A241</f>
        <v>216</v>
      </c>
      <c r="B242" s="58" t="str">
        <f t="shared" si="11"/>
        <v>CALL OF THE WILD                    </v>
      </c>
      <c r="C242" s="113" t="str">
        <f t="shared" si="11"/>
        <v>Penguin Readers 2
LONGMAN</v>
      </c>
      <c r="D242" s="31" t="s">
        <v>990</v>
      </c>
      <c r="E242" s="32" t="s">
        <v>272</v>
      </c>
      <c r="F242" s="3"/>
      <c r="G242" s="71"/>
      <c r="H242" s="81"/>
      <c r="I242" s="81"/>
      <c r="J242" s="81"/>
      <c r="L242" s="8"/>
      <c r="M242" s="8"/>
      <c r="N242" s="8"/>
      <c r="O242" s="14"/>
      <c r="P242" s="3"/>
      <c r="Q242" s="3"/>
      <c r="R242" s="8" t="s">
        <v>393</v>
      </c>
      <c r="T242" s="160">
        <v>2500</v>
      </c>
      <c r="U242" s="23" t="s">
        <v>3000</v>
      </c>
    </row>
    <row r="243" spans="1:21" ht="38.25" customHeight="1">
      <c r="A243" s="51">
        <f t="shared" si="11"/>
        <v>216</v>
      </c>
      <c r="B243" s="58" t="str">
        <f t="shared" si="11"/>
        <v>CALL OF THE WILD                    </v>
      </c>
      <c r="C243" s="113" t="str">
        <f t="shared" si="11"/>
        <v>Penguin Readers 2
LONGMAN</v>
      </c>
      <c r="D243" s="31" t="s">
        <v>990</v>
      </c>
      <c r="E243" s="32" t="s">
        <v>270</v>
      </c>
      <c r="F243" s="3"/>
      <c r="G243" s="71"/>
      <c r="H243" s="81"/>
      <c r="I243" s="81"/>
      <c r="J243" s="81"/>
      <c r="L243" s="8"/>
      <c r="M243" s="8"/>
      <c r="N243" s="8"/>
      <c r="O243" s="14"/>
      <c r="P243" s="3"/>
      <c r="Q243" s="3"/>
      <c r="R243" s="8" t="s">
        <v>394</v>
      </c>
      <c r="T243" s="10">
        <v>2340</v>
      </c>
      <c r="U243" s="23" t="s">
        <v>914</v>
      </c>
    </row>
    <row r="244" spans="1:21" ht="66" customHeight="1">
      <c r="A244" s="51" t="s">
        <v>1258</v>
      </c>
      <c r="B244" s="57" t="s">
        <v>2376</v>
      </c>
      <c r="C244" s="111" t="s">
        <v>1124</v>
      </c>
      <c r="D244" s="5" t="s">
        <v>2722</v>
      </c>
      <c r="E244" s="12">
        <f>IF(L244*M244*N244*O244&gt;10000,FLOOR(L244*M244*N244*O244,1000),FLOOR(L244*M244*N244*O244,100))</f>
        <v>5500</v>
      </c>
      <c r="F244" s="45" t="s">
        <v>139</v>
      </c>
      <c r="G244" s="140">
        <v>2</v>
      </c>
      <c r="H244" s="140">
        <v>1</v>
      </c>
      <c r="I244" s="81">
        <v>1</v>
      </c>
      <c r="J244" s="81"/>
      <c r="K244" s="55" t="s">
        <v>2528</v>
      </c>
      <c r="L244" s="44" t="s">
        <v>1767</v>
      </c>
      <c r="M244" s="44" t="s">
        <v>1762</v>
      </c>
      <c r="N244" s="44" t="s">
        <v>138</v>
      </c>
      <c r="O244" s="28">
        <v>0.8</v>
      </c>
      <c r="P244" s="129" t="s">
        <v>140</v>
      </c>
      <c r="Q244" s="3" t="s">
        <v>141</v>
      </c>
      <c r="R244" s="8" t="s">
        <v>395</v>
      </c>
      <c r="S244" s="22" t="s">
        <v>1257</v>
      </c>
      <c r="T244" s="10">
        <v>600</v>
      </c>
      <c r="U244" s="23">
        <v>0</v>
      </c>
    </row>
    <row r="245" spans="1:21" ht="38.25" customHeight="1">
      <c r="A245" s="51" t="str">
        <f>A244</f>
        <v>Out of Print</v>
      </c>
      <c r="B245" s="29" t="str">
        <f>B244</f>
        <v>CANTERVILLE GHOST &amp; MODEL MILLIO    </v>
      </c>
      <c r="C245" s="112" t="s">
        <v>1124</v>
      </c>
      <c r="D245" s="31" t="s">
        <v>990</v>
      </c>
      <c r="E245" s="32" t="s">
        <v>270</v>
      </c>
      <c r="F245" s="3"/>
      <c r="G245" s="71"/>
      <c r="H245" s="81"/>
      <c r="I245" s="81"/>
      <c r="J245" s="81"/>
      <c r="L245" s="8"/>
      <c r="M245" s="8"/>
      <c r="N245" s="8"/>
      <c r="O245" s="14"/>
      <c r="P245" s="3"/>
      <c r="Q245" s="3"/>
      <c r="R245" s="8" t="s">
        <v>396</v>
      </c>
      <c r="T245" s="10">
        <v>2340</v>
      </c>
      <c r="U245" s="23" t="s">
        <v>914</v>
      </c>
    </row>
    <row r="246" spans="1:21" ht="59.25" customHeight="1">
      <c r="A246" s="51">
        <v>217</v>
      </c>
      <c r="B246" s="57" t="s">
        <v>398</v>
      </c>
      <c r="C246" s="111" t="s">
        <v>1124</v>
      </c>
      <c r="D246" s="5" t="s">
        <v>2722</v>
      </c>
      <c r="E246" s="12">
        <f>IF(L246*M246*N246*O246&gt;10000,FLOOR(L246*M246*N246*O246,1000),FLOOR(L246*M246*N246*O246,100))</f>
        <v>7600</v>
      </c>
      <c r="F246" s="3" t="s">
        <v>34</v>
      </c>
      <c r="G246" s="132">
        <v>0</v>
      </c>
      <c r="H246" s="132">
        <v>1</v>
      </c>
      <c r="I246" s="132"/>
      <c r="J246" s="132"/>
      <c r="K246" s="54" t="s">
        <v>412</v>
      </c>
      <c r="L246" s="8" t="s">
        <v>1767</v>
      </c>
      <c r="M246" s="8" t="s">
        <v>1692</v>
      </c>
      <c r="N246" s="8" t="s">
        <v>3104</v>
      </c>
      <c r="O246" s="14">
        <v>0.9</v>
      </c>
      <c r="P246" s="37" t="s">
        <v>353</v>
      </c>
      <c r="Q246" s="3" t="s">
        <v>387</v>
      </c>
      <c r="R246" s="8" t="s">
        <v>397</v>
      </c>
      <c r="T246" s="10">
        <v>600</v>
      </c>
      <c r="U246" s="23">
        <v>1</v>
      </c>
    </row>
    <row r="247" spans="1:21" ht="38.25" customHeight="1">
      <c r="A247" s="51">
        <f>A246</f>
        <v>217</v>
      </c>
      <c r="B247" s="54" t="s">
        <v>240</v>
      </c>
      <c r="C247" s="112" t="s">
        <v>1124</v>
      </c>
      <c r="D247" s="31" t="s">
        <v>990</v>
      </c>
      <c r="E247" s="32" t="s">
        <v>270</v>
      </c>
      <c r="F247" s="3"/>
      <c r="G247" s="71"/>
      <c r="H247" s="81"/>
      <c r="I247" s="81"/>
      <c r="J247" s="81"/>
      <c r="L247" s="8"/>
      <c r="M247" s="8"/>
      <c r="N247" s="8"/>
      <c r="O247" s="14"/>
      <c r="P247" s="3"/>
      <c r="Q247" s="3"/>
      <c r="R247" s="8" t="s">
        <v>399</v>
      </c>
      <c r="T247" s="10">
        <v>2340</v>
      </c>
      <c r="U247" s="23" t="s">
        <v>914</v>
      </c>
    </row>
    <row r="248" spans="1:21" ht="127.5" customHeight="1">
      <c r="A248" s="51">
        <f>A247+1</f>
        <v>218</v>
      </c>
      <c r="B248" s="57" t="s">
        <v>401</v>
      </c>
      <c r="C248" s="111" t="s">
        <v>1124</v>
      </c>
      <c r="D248" s="5" t="s">
        <v>2722</v>
      </c>
      <c r="E248" s="12">
        <f>IF(L248*M248*N248*O248&gt;10000,FLOOR(L248*M248*N248*O248,1000),FLOOR(L248*M248*N248*O248,100))</f>
        <v>8800</v>
      </c>
      <c r="F248" s="3" t="s">
        <v>2052</v>
      </c>
      <c r="G248" s="132">
        <v>0</v>
      </c>
      <c r="H248" s="132">
        <v>1</v>
      </c>
      <c r="I248" s="132"/>
      <c r="J248" s="132"/>
      <c r="K248" s="54" t="s">
        <v>2887</v>
      </c>
      <c r="L248" s="8" t="s">
        <v>1746</v>
      </c>
      <c r="M248" s="8" t="s">
        <v>2498</v>
      </c>
      <c r="N248" s="8" t="s">
        <v>2127</v>
      </c>
      <c r="O248" s="14">
        <v>0.8</v>
      </c>
      <c r="P248" s="37" t="s">
        <v>690</v>
      </c>
      <c r="Q248" s="3" t="s">
        <v>2501</v>
      </c>
      <c r="R248" s="8" t="s">
        <v>400</v>
      </c>
      <c r="T248" s="10">
        <v>600</v>
      </c>
      <c r="U248" s="23">
        <v>1</v>
      </c>
    </row>
    <row r="249" spans="1:21" ht="38.25" customHeight="1">
      <c r="A249" s="51">
        <f>A248</f>
        <v>218</v>
      </c>
      <c r="B249" s="54" t="s">
        <v>241</v>
      </c>
      <c r="C249" s="112" t="s">
        <v>1124</v>
      </c>
      <c r="D249" s="31" t="s">
        <v>990</v>
      </c>
      <c r="E249" s="32" t="s">
        <v>270</v>
      </c>
      <c r="F249" s="3"/>
      <c r="G249" s="71"/>
      <c r="H249" s="81"/>
      <c r="I249" s="81"/>
      <c r="J249" s="81"/>
      <c r="L249" s="8"/>
      <c r="M249" s="8"/>
      <c r="N249" s="8"/>
      <c r="O249" s="14"/>
      <c r="P249" s="3"/>
      <c r="Q249" s="3"/>
      <c r="R249" s="8" t="s">
        <v>402</v>
      </c>
      <c r="T249" s="10">
        <v>2340</v>
      </c>
      <c r="U249" s="23" t="s">
        <v>914</v>
      </c>
    </row>
    <row r="250" spans="1:21" ht="75" customHeight="1">
      <c r="A250" s="51">
        <f>A249+1</f>
        <v>219</v>
      </c>
      <c r="B250" s="57" t="s">
        <v>404</v>
      </c>
      <c r="C250" s="111" t="s">
        <v>1124</v>
      </c>
      <c r="D250" s="5" t="s">
        <v>2722</v>
      </c>
      <c r="E250" s="12">
        <f>IF(L250*M250*N250*O250&gt;10000,FLOOR(L250*M250*N250*O250,1000),FLOOR(L250*M250*N250*O250,100))</f>
        <v>7000</v>
      </c>
      <c r="F250" s="3" t="s">
        <v>2122</v>
      </c>
      <c r="G250" s="132">
        <v>2</v>
      </c>
      <c r="H250" s="132">
        <v>1</v>
      </c>
      <c r="I250" s="132">
        <v>1</v>
      </c>
      <c r="J250" s="132">
        <v>1</v>
      </c>
      <c r="K250" s="54" t="s">
        <v>1352</v>
      </c>
      <c r="L250" s="8" t="s">
        <v>2729</v>
      </c>
      <c r="M250" s="8" t="s">
        <v>1403</v>
      </c>
      <c r="N250" s="8" t="s">
        <v>882</v>
      </c>
      <c r="O250" s="14">
        <v>0.8</v>
      </c>
      <c r="P250" s="37" t="s">
        <v>883</v>
      </c>
      <c r="Q250" s="3" t="s">
        <v>2501</v>
      </c>
      <c r="R250" s="8" t="s">
        <v>403</v>
      </c>
      <c r="T250" s="10">
        <v>600</v>
      </c>
      <c r="U250" s="23">
        <v>1</v>
      </c>
    </row>
    <row r="251" spans="1:21" ht="38.25" customHeight="1">
      <c r="A251" s="51">
        <f>A250</f>
        <v>219</v>
      </c>
      <c r="B251" s="54" t="s">
        <v>134</v>
      </c>
      <c r="C251" s="112" t="s">
        <v>1124</v>
      </c>
      <c r="D251" s="31" t="s">
        <v>990</v>
      </c>
      <c r="E251" s="32" t="s">
        <v>270</v>
      </c>
      <c r="F251" s="3"/>
      <c r="G251" s="71"/>
      <c r="H251" s="81"/>
      <c r="I251" s="81"/>
      <c r="J251" s="81"/>
      <c r="L251" s="8"/>
      <c r="M251" s="8"/>
      <c r="N251" s="8"/>
      <c r="O251" s="14"/>
      <c r="P251" s="3"/>
      <c r="Q251" s="3"/>
      <c r="R251" s="8" t="s">
        <v>405</v>
      </c>
      <c r="T251" s="10">
        <v>2340</v>
      </c>
      <c r="U251" s="23" t="s">
        <v>914</v>
      </c>
    </row>
    <row r="252" spans="1:21" ht="38.25" customHeight="1">
      <c r="A252" s="51">
        <f>A251+1</f>
        <v>220</v>
      </c>
      <c r="B252" s="57" t="s">
        <v>2407</v>
      </c>
      <c r="C252" s="111" t="s">
        <v>1124</v>
      </c>
      <c r="D252" s="5" t="s">
        <v>2722</v>
      </c>
      <c r="E252" s="12">
        <f>IF(L252*M252*N252*O252&gt;10000,FLOOR(L252*M252*N252*O252,1000),FLOOR(L252*M252*N252*O252,100))</f>
        <v>7200</v>
      </c>
      <c r="F252" s="3" t="s">
        <v>2114</v>
      </c>
      <c r="G252" s="132">
        <v>1</v>
      </c>
      <c r="H252" s="132">
        <v>1</v>
      </c>
      <c r="I252" s="132">
        <v>1</v>
      </c>
      <c r="J252" s="132"/>
      <c r="K252" s="54" t="s">
        <v>2529</v>
      </c>
      <c r="L252" s="8" t="s">
        <v>131</v>
      </c>
      <c r="M252" s="8" t="s">
        <v>1762</v>
      </c>
      <c r="N252" s="8" t="s">
        <v>305</v>
      </c>
      <c r="O252" s="14">
        <v>0.85</v>
      </c>
      <c r="P252" s="37" t="s">
        <v>2888</v>
      </c>
      <c r="Q252" s="3" t="s">
        <v>555</v>
      </c>
      <c r="R252" s="8" t="s">
        <v>2406</v>
      </c>
      <c r="T252" s="10">
        <v>600</v>
      </c>
      <c r="U252" s="23">
        <v>1</v>
      </c>
    </row>
    <row r="253" spans="1:21" ht="96" customHeight="1">
      <c r="A253" s="51">
        <f>A252+1</f>
        <v>221</v>
      </c>
      <c r="B253" s="57" t="s">
        <v>2409</v>
      </c>
      <c r="C253" s="111" t="s">
        <v>1124</v>
      </c>
      <c r="D253" s="5" t="s">
        <v>2722</v>
      </c>
      <c r="E253" s="12">
        <f>IF(L253*M253*N253*O253&gt;10000,FLOOR(L253*M253*N253*O253,1000),FLOOR(L253*M253*N253*O253,100))</f>
        <v>9800</v>
      </c>
      <c r="F253" s="3" t="s">
        <v>2052</v>
      </c>
      <c r="G253" s="132"/>
      <c r="H253" s="132"/>
      <c r="I253" s="132"/>
      <c r="J253" s="132"/>
      <c r="K253" s="13" t="s">
        <v>2530</v>
      </c>
      <c r="L253" s="8" t="s">
        <v>1746</v>
      </c>
      <c r="M253" s="8" t="s">
        <v>2498</v>
      </c>
      <c r="N253" s="8" t="s">
        <v>1403</v>
      </c>
      <c r="O253" s="14">
        <v>0.85</v>
      </c>
      <c r="P253" s="37" t="s">
        <v>344</v>
      </c>
      <c r="Q253" s="3" t="s">
        <v>2501</v>
      </c>
      <c r="R253" s="8" t="s">
        <v>2408</v>
      </c>
      <c r="T253" s="10">
        <v>600</v>
      </c>
      <c r="U253" s="23">
        <v>1</v>
      </c>
    </row>
    <row r="254" spans="1:21" ht="38.25" customHeight="1">
      <c r="A254" s="51">
        <f>A253</f>
        <v>221</v>
      </c>
      <c r="B254" s="54" t="str">
        <f>B253</f>
        <v>DRAGONHEART                         </v>
      </c>
      <c r="C254" s="112" t="s">
        <v>1125</v>
      </c>
      <c r="D254" s="31" t="s">
        <v>990</v>
      </c>
      <c r="E254" s="32" t="s">
        <v>270</v>
      </c>
      <c r="F254" s="3"/>
      <c r="G254" s="71"/>
      <c r="H254" s="81"/>
      <c r="I254" s="81"/>
      <c r="J254" s="81"/>
      <c r="L254" s="8"/>
      <c r="M254" s="8"/>
      <c r="N254" s="8"/>
      <c r="O254" s="14"/>
      <c r="P254" s="3"/>
      <c r="Q254" s="3"/>
      <c r="R254" s="8" t="s">
        <v>2410</v>
      </c>
      <c r="T254" s="10">
        <v>2340</v>
      </c>
      <c r="U254" s="23" t="s">
        <v>914</v>
      </c>
    </row>
    <row r="255" spans="1:21" ht="60.75" customHeight="1">
      <c r="A255" s="51">
        <f>A254+1</f>
        <v>222</v>
      </c>
      <c r="B255" s="57" t="s">
        <v>2412</v>
      </c>
      <c r="C255" s="111" t="s">
        <v>1125</v>
      </c>
      <c r="D255" s="5" t="s">
        <v>2722</v>
      </c>
      <c r="E255" s="12">
        <f>IF(L255*M255*N255*O255&gt;10000,FLOOR(L255*M255*N255*O255,1000),FLOOR(L255*M255*N255*O255,100))</f>
        <v>4600</v>
      </c>
      <c r="F255" s="3" t="s">
        <v>2114</v>
      </c>
      <c r="G255" s="132">
        <v>2</v>
      </c>
      <c r="H255" s="132">
        <v>1</v>
      </c>
      <c r="I255" s="132">
        <v>1</v>
      </c>
      <c r="J255" s="132"/>
      <c r="K255" s="54" t="s">
        <v>2531</v>
      </c>
      <c r="L255" s="8" t="s">
        <v>2115</v>
      </c>
      <c r="M255" s="8" t="s">
        <v>2121</v>
      </c>
      <c r="N255" s="8" t="s">
        <v>2120</v>
      </c>
      <c r="O255" s="14">
        <v>0.6</v>
      </c>
      <c r="P255" s="37" t="s">
        <v>892</v>
      </c>
      <c r="Q255" s="3" t="s">
        <v>554</v>
      </c>
      <c r="R255" s="8" t="s">
        <v>2411</v>
      </c>
      <c r="T255" s="10">
        <v>600</v>
      </c>
      <c r="U255" s="23">
        <v>1</v>
      </c>
    </row>
    <row r="256" spans="1:21" ht="38.25" customHeight="1">
      <c r="A256" s="51">
        <f>A255</f>
        <v>222</v>
      </c>
      <c r="B256" s="54" t="str">
        <f>B255</f>
        <v>EARTHQUAKE                          </v>
      </c>
      <c r="C256" s="112" t="s">
        <v>1125</v>
      </c>
      <c r="D256" s="31" t="s">
        <v>990</v>
      </c>
      <c r="E256" s="32" t="s">
        <v>270</v>
      </c>
      <c r="F256" s="3"/>
      <c r="G256" s="71"/>
      <c r="H256" s="81"/>
      <c r="I256" s="81"/>
      <c r="J256" s="81"/>
      <c r="L256" s="8"/>
      <c r="M256" s="8"/>
      <c r="N256" s="8"/>
      <c r="O256" s="14"/>
      <c r="P256" s="3"/>
      <c r="Q256" s="3"/>
      <c r="R256" s="8" t="s">
        <v>2413</v>
      </c>
      <c r="T256" s="10">
        <v>2340</v>
      </c>
      <c r="U256" s="23" t="s">
        <v>914</v>
      </c>
    </row>
    <row r="257" spans="1:21" ht="57" customHeight="1">
      <c r="A257" s="51">
        <f>A256+1</f>
        <v>223</v>
      </c>
      <c r="B257" s="57" t="s">
        <v>1259</v>
      </c>
      <c r="C257" s="111" t="s">
        <v>1125</v>
      </c>
      <c r="D257" s="5" t="s">
        <v>3152</v>
      </c>
      <c r="E257" s="42">
        <f>IF(L257*M257*N257*O257&gt;10000,FLOOR(L257*M257*N257*O257,1000),FLOOR(L257*M257*N257*O257,100))</f>
        <v>0</v>
      </c>
      <c r="F257" s="3"/>
      <c r="G257" s="132">
        <v>0</v>
      </c>
      <c r="H257" s="132">
        <v>0</v>
      </c>
      <c r="I257" s="132"/>
      <c r="J257" s="132"/>
      <c r="K257" s="54" t="s">
        <v>1260</v>
      </c>
      <c r="L257" s="8" t="s">
        <v>2729</v>
      </c>
      <c r="M257" s="8" t="s">
        <v>2731</v>
      </c>
      <c r="N257" s="121"/>
      <c r="O257" s="14">
        <v>0.7</v>
      </c>
      <c r="P257" s="37" t="s">
        <v>1261</v>
      </c>
      <c r="Q257" s="3" t="s">
        <v>554</v>
      </c>
      <c r="R257" s="8" t="s">
        <v>1262</v>
      </c>
      <c r="T257" s="10">
        <v>600</v>
      </c>
      <c r="U257" s="23">
        <v>1</v>
      </c>
    </row>
    <row r="258" spans="1:21" ht="38.25" customHeight="1">
      <c r="A258" s="51">
        <f>A257</f>
        <v>223</v>
      </c>
      <c r="B258" s="54" t="str">
        <f>B257</f>
        <v>E.T</v>
      </c>
      <c r="C258" s="112" t="s">
        <v>1125</v>
      </c>
      <c r="D258" s="31" t="s">
        <v>990</v>
      </c>
      <c r="E258" s="32" t="s">
        <v>270</v>
      </c>
      <c r="F258" s="3"/>
      <c r="G258" s="71"/>
      <c r="H258" s="81"/>
      <c r="I258" s="81"/>
      <c r="J258" s="81"/>
      <c r="L258" s="8"/>
      <c r="M258" s="8"/>
      <c r="N258" s="8"/>
      <c r="O258" s="14"/>
      <c r="P258" s="3"/>
      <c r="Q258" s="3"/>
      <c r="R258" s="8" t="s">
        <v>1263</v>
      </c>
      <c r="T258" s="10">
        <v>2340</v>
      </c>
      <c r="U258" s="23" t="s">
        <v>914</v>
      </c>
    </row>
    <row r="259" spans="1:21" ht="57" customHeight="1">
      <c r="A259" s="51">
        <f>A258+1</f>
        <v>224</v>
      </c>
      <c r="B259" s="57" t="s">
        <v>2415</v>
      </c>
      <c r="C259" s="111" t="s">
        <v>1125</v>
      </c>
      <c r="D259" s="5" t="s">
        <v>2722</v>
      </c>
      <c r="E259" s="12">
        <f>IF(L259*M259*N259*O259&gt;10000,FLOOR(L259*M259*N259*O259,1000),FLOOR(L259*M259*N259*O259,100))</f>
        <v>2600</v>
      </c>
      <c r="F259" s="3" t="s">
        <v>2052</v>
      </c>
      <c r="G259" s="132"/>
      <c r="H259" s="132"/>
      <c r="I259" s="132"/>
      <c r="J259" s="132"/>
      <c r="K259" s="54" t="s">
        <v>1144</v>
      </c>
      <c r="L259" s="8" t="s">
        <v>2729</v>
      </c>
      <c r="M259" s="8" t="s">
        <v>2731</v>
      </c>
      <c r="N259" s="8" t="s">
        <v>2060</v>
      </c>
      <c r="O259" s="14">
        <v>0.7</v>
      </c>
      <c r="P259" s="37" t="s">
        <v>1145</v>
      </c>
      <c r="Q259" s="3" t="s">
        <v>554</v>
      </c>
      <c r="R259" s="8" t="s">
        <v>2414</v>
      </c>
      <c r="T259" s="10">
        <v>600</v>
      </c>
      <c r="U259" s="23">
        <v>1</v>
      </c>
    </row>
    <row r="260" spans="1:21" ht="38.25" customHeight="1">
      <c r="A260" s="51">
        <f>A259</f>
        <v>224</v>
      </c>
      <c r="B260" s="54" t="str">
        <f>B259</f>
        <v>EXTREME SPORTS                      </v>
      </c>
      <c r="C260" s="112" t="s">
        <v>1125</v>
      </c>
      <c r="D260" s="31" t="s">
        <v>990</v>
      </c>
      <c r="E260" s="32" t="s">
        <v>270</v>
      </c>
      <c r="F260" s="3"/>
      <c r="G260" s="71"/>
      <c r="H260" s="81"/>
      <c r="I260" s="81"/>
      <c r="J260" s="81"/>
      <c r="L260" s="8"/>
      <c r="M260" s="8"/>
      <c r="N260" s="8"/>
      <c r="O260" s="14"/>
      <c r="P260" s="3"/>
      <c r="Q260" s="3"/>
      <c r="R260" s="8" t="s">
        <v>2416</v>
      </c>
      <c r="T260" s="10">
        <v>2340</v>
      </c>
      <c r="U260" s="23" t="s">
        <v>914</v>
      </c>
    </row>
    <row r="261" spans="1:21" ht="47.25" customHeight="1">
      <c r="A261" s="51">
        <f>A260+1</f>
        <v>225</v>
      </c>
      <c r="B261" s="57" t="s">
        <v>2418</v>
      </c>
      <c r="C261" s="111" t="s">
        <v>1125</v>
      </c>
      <c r="D261" s="5" t="s">
        <v>2722</v>
      </c>
      <c r="E261" s="12">
        <f>IF(L261*M261*N261*O261&gt;10000,FLOOR(L261*M261*N261*O261,1000),FLOOR(L261*M261*N261*O261,100))</f>
        <v>4300</v>
      </c>
      <c r="F261" s="3" t="s">
        <v>556</v>
      </c>
      <c r="G261" s="132">
        <v>0</v>
      </c>
      <c r="H261" s="132">
        <v>1</v>
      </c>
      <c r="I261" s="132"/>
      <c r="J261" s="132"/>
      <c r="K261" s="54" t="s">
        <v>2532</v>
      </c>
      <c r="L261" s="8" t="s">
        <v>81</v>
      </c>
      <c r="M261" s="8" t="s">
        <v>2116</v>
      </c>
      <c r="N261" s="8" t="s">
        <v>82</v>
      </c>
      <c r="O261" s="14">
        <v>0.5</v>
      </c>
      <c r="P261" s="37" t="s">
        <v>893</v>
      </c>
      <c r="Q261" s="3" t="s">
        <v>554</v>
      </c>
      <c r="R261" s="8" t="s">
        <v>2417</v>
      </c>
      <c r="T261" s="10">
        <v>600</v>
      </c>
      <c r="U261" s="23">
        <v>1</v>
      </c>
    </row>
    <row r="262" spans="1:21" ht="38.25" customHeight="1">
      <c r="A262" s="51">
        <f>A261</f>
        <v>225</v>
      </c>
      <c r="B262" s="58" t="str">
        <f>B261</f>
        <v>FALLING FOR YOU                     </v>
      </c>
      <c r="C262" s="112" t="s">
        <v>1125</v>
      </c>
      <c r="D262" s="31" t="s">
        <v>990</v>
      </c>
      <c r="E262" s="32" t="s">
        <v>270</v>
      </c>
      <c r="F262" s="3"/>
      <c r="G262" s="71"/>
      <c r="H262" s="81"/>
      <c r="I262" s="81"/>
      <c r="J262" s="81"/>
      <c r="L262" s="8"/>
      <c r="M262" s="8"/>
      <c r="N262" s="8"/>
      <c r="O262" s="14"/>
      <c r="P262" s="3"/>
      <c r="Q262" s="3"/>
      <c r="R262" s="8" t="s">
        <v>2419</v>
      </c>
      <c r="T262" s="10">
        <v>2340</v>
      </c>
      <c r="U262" s="23" t="s">
        <v>914</v>
      </c>
    </row>
    <row r="263" spans="1:21" ht="81" customHeight="1">
      <c r="A263" s="51">
        <f>A262+1</f>
        <v>226</v>
      </c>
      <c r="B263" s="57" t="s">
        <v>2421</v>
      </c>
      <c r="C263" s="111" t="s">
        <v>1125</v>
      </c>
      <c r="D263" s="5" t="s">
        <v>2722</v>
      </c>
      <c r="E263" s="12">
        <f>IF(L263*M263*N263*O263&gt;10000,FLOOR(L263*M263*N263*O263,1000),FLOOR(L263*M263*N263*O263,100))</f>
        <v>7500</v>
      </c>
      <c r="F263" s="48" t="s">
        <v>2041</v>
      </c>
      <c r="G263" s="132">
        <v>1</v>
      </c>
      <c r="H263" s="132">
        <v>1</v>
      </c>
      <c r="I263" s="132"/>
      <c r="J263" s="132">
        <v>1</v>
      </c>
      <c r="K263" s="54" t="s">
        <v>569</v>
      </c>
      <c r="L263" s="8" t="s">
        <v>1767</v>
      </c>
      <c r="M263" s="8" t="s">
        <v>1762</v>
      </c>
      <c r="N263" s="8" t="s">
        <v>2040</v>
      </c>
      <c r="O263" s="14">
        <v>0.8</v>
      </c>
      <c r="P263" s="37" t="s">
        <v>2229</v>
      </c>
      <c r="Q263" s="3" t="s">
        <v>554</v>
      </c>
      <c r="R263" s="8" t="s">
        <v>2420</v>
      </c>
      <c r="T263" s="10">
        <v>600</v>
      </c>
      <c r="U263" s="23">
        <v>1</v>
      </c>
    </row>
    <row r="264" spans="1:21" ht="38.25" customHeight="1">
      <c r="A264" s="51">
        <f>A263</f>
        <v>226</v>
      </c>
      <c r="B264" s="58" t="str">
        <f>B263</f>
        <v>FIRST WAVE-BOOK OF SHADOWS          </v>
      </c>
      <c r="C264" s="112" t="s">
        <v>1125</v>
      </c>
      <c r="D264" s="31" t="s">
        <v>990</v>
      </c>
      <c r="E264" s="32" t="s">
        <v>270</v>
      </c>
      <c r="F264" s="3"/>
      <c r="G264" s="71"/>
      <c r="H264" s="81"/>
      <c r="I264" s="81"/>
      <c r="J264" s="81"/>
      <c r="L264" s="8"/>
      <c r="M264" s="8"/>
      <c r="N264" s="8"/>
      <c r="O264" s="14"/>
      <c r="P264" s="3"/>
      <c r="Q264" s="3"/>
      <c r="R264" s="8" t="s">
        <v>2422</v>
      </c>
      <c r="T264" s="10">
        <v>2340</v>
      </c>
      <c r="U264" s="23" t="s">
        <v>914</v>
      </c>
    </row>
    <row r="265" spans="1:21" ht="81" customHeight="1">
      <c r="A265" s="51">
        <f>A264+1</f>
        <v>227</v>
      </c>
      <c r="B265" s="57" t="s">
        <v>1264</v>
      </c>
      <c r="C265" s="111" t="s">
        <v>1125</v>
      </c>
      <c r="D265" s="5" t="s">
        <v>3152</v>
      </c>
      <c r="E265" s="42">
        <f>IF(L265*M265*N265*O265&gt;10000,FLOOR(L265*M265*N265*O265,1000),FLOOR(L265*M265*N265*O265,100))</f>
        <v>0</v>
      </c>
      <c r="F265" s="48"/>
      <c r="G265" s="132"/>
      <c r="H265" s="132"/>
      <c r="I265" s="132"/>
      <c r="J265" s="132"/>
      <c r="K265" s="54" t="s">
        <v>569</v>
      </c>
      <c r="L265" s="8" t="s">
        <v>1767</v>
      </c>
      <c r="M265" s="8" t="s">
        <v>1762</v>
      </c>
      <c r="N265" s="121"/>
      <c r="O265" s="14">
        <v>0.8</v>
      </c>
      <c r="P265" s="37" t="s">
        <v>1578</v>
      </c>
      <c r="Q265" s="3"/>
      <c r="R265" s="8" t="s">
        <v>2420</v>
      </c>
      <c r="T265" s="10">
        <v>600</v>
      </c>
      <c r="U265" s="23">
        <v>1</v>
      </c>
    </row>
    <row r="266" spans="1:21" ht="38.25" customHeight="1">
      <c r="A266" s="51">
        <f>A265</f>
        <v>227</v>
      </c>
      <c r="B266" s="58" t="str">
        <f>B265</f>
        <v>FIRST WAVE-Prayer for the White Man </v>
      </c>
      <c r="C266" s="112" t="s">
        <v>1125</v>
      </c>
      <c r="D266" s="31" t="s">
        <v>990</v>
      </c>
      <c r="E266" s="32" t="s">
        <v>270</v>
      </c>
      <c r="F266" s="3"/>
      <c r="G266" s="71"/>
      <c r="H266" s="81"/>
      <c r="I266" s="81"/>
      <c r="J266" s="81"/>
      <c r="L266" s="8"/>
      <c r="M266" s="8"/>
      <c r="N266" s="8"/>
      <c r="O266" s="14"/>
      <c r="P266" s="3"/>
      <c r="Q266" s="3"/>
      <c r="R266" s="8" t="s">
        <v>2422</v>
      </c>
      <c r="T266" s="10">
        <v>2340</v>
      </c>
      <c r="U266" s="23" t="s">
        <v>914</v>
      </c>
    </row>
    <row r="267" spans="1:21" ht="54.75" customHeight="1">
      <c r="A267" s="51">
        <f>A266+1</f>
        <v>228</v>
      </c>
      <c r="B267" s="57" t="s">
        <v>2424</v>
      </c>
      <c r="C267" s="111" t="s">
        <v>1125</v>
      </c>
      <c r="D267" s="5" t="s">
        <v>2722</v>
      </c>
      <c r="E267" s="12">
        <f>IF(L267*M267*N267*O267&gt;10000,FLOOR(L267*M267*N267*O267,1000),FLOOR(L267*M267*N267*O267,100))</f>
        <v>6600</v>
      </c>
      <c r="F267" s="3" t="s">
        <v>290</v>
      </c>
      <c r="G267" s="132">
        <v>2</v>
      </c>
      <c r="H267" s="132">
        <v>1</v>
      </c>
      <c r="I267" s="132">
        <v>1</v>
      </c>
      <c r="J267" s="132">
        <v>1</v>
      </c>
      <c r="K267" s="54" t="s">
        <v>569</v>
      </c>
      <c r="L267" s="8" t="s">
        <v>2729</v>
      </c>
      <c r="M267" s="8" t="s">
        <v>2498</v>
      </c>
      <c r="N267" s="8" t="s">
        <v>67</v>
      </c>
      <c r="O267" s="14">
        <v>0.8</v>
      </c>
      <c r="P267" s="37" t="s">
        <v>570</v>
      </c>
      <c r="Q267" s="3" t="s">
        <v>577</v>
      </c>
      <c r="R267" s="8" t="s">
        <v>2423</v>
      </c>
      <c r="T267" s="10">
        <v>600</v>
      </c>
      <c r="U267" s="23">
        <v>1</v>
      </c>
    </row>
    <row r="268" spans="1:21" ht="38.25" customHeight="1">
      <c r="A268" s="51">
        <f>A267</f>
        <v>228</v>
      </c>
      <c r="B268" s="58" t="str">
        <f>B267</f>
        <v>FIRST WAVE-SUBJECT 117              </v>
      </c>
      <c r="C268" s="112" t="s">
        <v>1125</v>
      </c>
      <c r="D268" s="31" t="s">
        <v>990</v>
      </c>
      <c r="E268" s="32" t="s">
        <v>270</v>
      </c>
      <c r="F268" s="3"/>
      <c r="G268" s="71"/>
      <c r="H268" s="81"/>
      <c r="I268" s="81"/>
      <c r="J268" s="81"/>
      <c r="L268" s="8"/>
      <c r="M268" s="8"/>
      <c r="N268" s="8"/>
      <c r="O268" s="14"/>
      <c r="P268" s="3"/>
      <c r="Q268" s="3"/>
      <c r="R268" s="8" t="s">
        <v>2425</v>
      </c>
      <c r="T268" s="10">
        <v>2340</v>
      </c>
      <c r="U268" s="23" t="s">
        <v>914</v>
      </c>
    </row>
    <row r="269" spans="1:21" ht="44.25" customHeight="1">
      <c r="A269" s="51">
        <f>A268+1</f>
        <v>229</v>
      </c>
      <c r="B269" s="57" t="s">
        <v>2427</v>
      </c>
      <c r="C269" s="111" t="s">
        <v>1125</v>
      </c>
      <c r="D269" s="5" t="s">
        <v>2723</v>
      </c>
      <c r="E269" s="12">
        <f>IF(L269*M269*N269*O269&gt;10000,FLOOR(L269*M269*N269*O269,1000),FLOOR(L269*M269*N269*O269,100))</f>
        <v>9500</v>
      </c>
      <c r="F269" s="45" t="s">
        <v>147</v>
      </c>
      <c r="G269" s="132"/>
      <c r="H269" s="132"/>
      <c r="I269" s="132"/>
      <c r="J269" s="132"/>
      <c r="K269" s="55" t="s">
        <v>2533</v>
      </c>
      <c r="L269" s="44" t="s">
        <v>142</v>
      </c>
      <c r="M269" s="44" t="s">
        <v>143</v>
      </c>
      <c r="N269" s="44" t="s">
        <v>144</v>
      </c>
      <c r="O269" s="28">
        <v>0.8</v>
      </c>
      <c r="P269" s="46" t="s">
        <v>145</v>
      </c>
      <c r="Q269" s="3" t="s">
        <v>146</v>
      </c>
      <c r="R269" s="8" t="s">
        <v>2426</v>
      </c>
      <c r="T269" s="10">
        <v>600</v>
      </c>
      <c r="U269" s="23">
        <v>1</v>
      </c>
    </row>
    <row r="270" spans="1:21" ht="38.25" customHeight="1">
      <c r="A270" s="51">
        <f>A269</f>
        <v>229</v>
      </c>
      <c r="B270" s="58" t="str">
        <f>B269</f>
        <v>FIVE FAMOUS FAIRY TALES             </v>
      </c>
      <c r="C270" s="112" t="s">
        <v>1126</v>
      </c>
      <c r="D270" s="31" t="s">
        <v>990</v>
      </c>
      <c r="E270" s="32" t="s">
        <v>270</v>
      </c>
      <c r="F270" s="3"/>
      <c r="G270" s="71"/>
      <c r="H270" s="81"/>
      <c r="I270" s="81"/>
      <c r="J270" s="81"/>
      <c r="L270" s="8"/>
      <c r="M270" s="8"/>
      <c r="N270" s="8"/>
      <c r="O270" s="14"/>
      <c r="P270" s="3"/>
      <c r="Q270" s="3"/>
      <c r="R270" s="8" t="s">
        <v>2428</v>
      </c>
      <c r="T270" s="10">
        <v>2340</v>
      </c>
      <c r="U270" s="23" t="s">
        <v>914</v>
      </c>
    </row>
    <row r="271" spans="1:21" ht="38.25" customHeight="1">
      <c r="A271" s="51">
        <f>A270+1</f>
        <v>230</v>
      </c>
      <c r="B271" s="57" t="s">
        <v>2433</v>
      </c>
      <c r="C271" s="111" t="s">
        <v>1126</v>
      </c>
      <c r="D271" s="5" t="s">
        <v>2723</v>
      </c>
      <c r="E271" s="12">
        <f>IF(L271*M271*N271*O271&gt;10000,FLOOR(L271*M271*N271*O271,1000),FLOOR(L271*M271*N271*O271,100))</f>
        <v>7600</v>
      </c>
      <c r="F271" s="3" t="s">
        <v>290</v>
      </c>
      <c r="G271" s="132">
        <v>1</v>
      </c>
      <c r="H271" s="132">
        <v>1</v>
      </c>
      <c r="I271" s="132"/>
      <c r="J271" s="132"/>
      <c r="K271" s="54" t="s">
        <v>1402</v>
      </c>
      <c r="L271" s="8" t="s">
        <v>1746</v>
      </c>
      <c r="M271" s="8" t="s">
        <v>1403</v>
      </c>
      <c r="N271" s="8" t="s">
        <v>1404</v>
      </c>
      <c r="O271" s="14">
        <v>0.8</v>
      </c>
      <c r="P271" s="37" t="s">
        <v>1405</v>
      </c>
      <c r="Q271" s="3" t="s">
        <v>2501</v>
      </c>
      <c r="R271" s="8" t="s">
        <v>2432</v>
      </c>
      <c r="T271" s="10">
        <v>600</v>
      </c>
      <c r="U271" s="23">
        <v>1</v>
      </c>
    </row>
    <row r="272" spans="1:21" ht="38.25" customHeight="1">
      <c r="A272" s="51">
        <f>A271</f>
        <v>230</v>
      </c>
      <c r="B272" s="58" t="str">
        <f>B271</f>
        <v>FLINTSTONES IN VIVA ROCK VEGAS      </v>
      </c>
      <c r="C272" s="112" t="s">
        <v>1126</v>
      </c>
      <c r="D272" s="31" t="s">
        <v>990</v>
      </c>
      <c r="E272" s="32" t="s">
        <v>270</v>
      </c>
      <c r="F272" s="3"/>
      <c r="G272" s="71"/>
      <c r="H272" s="81"/>
      <c r="I272" s="81"/>
      <c r="J272" s="81"/>
      <c r="L272" s="8"/>
      <c r="M272" s="8"/>
      <c r="N272" s="8"/>
      <c r="O272" s="14"/>
      <c r="P272" s="3"/>
      <c r="Q272" s="3"/>
      <c r="R272" s="8" t="s">
        <v>2434</v>
      </c>
      <c r="T272" s="10">
        <v>2340</v>
      </c>
      <c r="U272" s="23" t="s">
        <v>914</v>
      </c>
    </row>
    <row r="273" spans="1:21" ht="60.75" customHeight="1">
      <c r="A273" s="51">
        <f>A272+1</f>
        <v>231</v>
      </c>
      <c r="B273" s="57" t="s">
        <v>2436</v>
      </c>
      <c r="C273" s="111" t="s">
        <v>1126</v>
      </c>
      <c r="D273" s="5" t="s">
        <v>2723</v>
      </c>
      <c r="E273" s="12">
        <f>IF(L273*M273*N273*O273&gt;10000,FLOOR(L273*M273*N273*O273,1000),FLOOR(L273*M273*N273*O273,100))</f>
        <v>6000</v>
      </c>
      <c r="F273" s="3" t="s">
        <v>2052</v>
      </c>
      <c r="G273" s="132">
        <v>0</v>
      </c>
      <c r="H273" s="132">
        <v>1</v>
      </c>
      <c r="I273" s="132"/>
      <c r="J273" s="132"/>
      <c r="K273" s="54" t="s">
        <v>573</v>
      </c>
      <c r="L273" s="8" t="s">
        <v>1746</v>
      </c>
      <c r="M273" s="8" t="s">
        <v>2498</v>
      </c>
      <c r="N273" s="8" t="s">
        <v>572</v>
      </c>
      <c r="O273" s="14">
        <v>0.8</v>
      </c>
      <c r="P273" s="37" t="s">
        <v>574</v>
      </c>
      <c r="Q273" s="3" t="s">
        <v>577</v>
      </c>
      <c r="R273" s="8" t="s">
        <v>2435</v>
      </c>
      <c r="T273" s="10">
        <v>600</v>
      </c>
      <c r="U273" s="23">
        <v>1</v>
      </c>
    </row>
    <row r="274" spans="1:21" ht="94.5" customHeight="1">
      <c r="A274" s="51">
        <f>A273+1</f>
        <v>232</v>
      </c>
      <c r="B274" s="57" t="s">
        <v>1370</v>
      </c>
      <c r="C274" s="111" t="s">
        <v>1126</v>
      </c>
      <c r="D274" s="5" t="s">
        <v>2723</v>
      </c>
      <c r="E274" s="12">
        <f>IF(L274*M274*N274*O274&gt;10000,FLOOR(L274*M274*N274*O274,1000),FLOOR(L274*M274*N274*O274,100))</f>
        <v>11000</v>
      </c>
      <c r="F274" s="16" t="s">
        <v>2122</v>
      </c>
      <c r="G274" s="132">
        <v>2</v>
      </c>
      <c r="H274" s="132">
        <v>1</v>
      </c>
      <c r="I274" s="132">
        <v>1</v>
      </c>
      <c r="J274" s="132">
        <v>1</v>
      </c>
      <c r="K274" s="54" t="s">
        <v>654</v>
      </c>
      <c r="L274" s="8" t="s">
        <v>78</v>
      </c>
      <c r="M274" s="8" t="s">
        <v>79</v>
      </c>
      <c r="N274" s="8" t="s">
        <v>80</v>
      </c>
      <c r="O274" s="14">
        <v>0.7</v>
      </c>
      <c r="P274" s="40" t="s">
        <v>77</v>
      </c>
      <c r="Q274" s="3" t="s">
        <v>554</v>
      </c>
      <c r="R274" s="8" t="s">
        <v>2437</v>
      </c>
      <c r="T274" s="10">
        <v>600</v>
      </c>
      <c r="U274" s="23">
        <v>1</v>
      </c>
    </row>
    <row r="275" spans="1:21" ht="38.25" customHeight="1">
      <c r="A275" s="51">
        <f>A274</f>
        <v>232</v>
      </c>
      <c r="B275" s="58" t="str">
        <f>B274</f>
        <v>FLY AWAY HOME                       </v>
      </c>
      <c r="C275" s="112" t="s">
        <v>1127</v>
      </c>
      <c r="D275" s="31" t="s">
        <v>990</v>
      </c>
      <c r="E275" s="32" t="s">
        <v>270</v>
      </c>
      <c r="F275" s="3"/>
      <c r="G275" s="71"/>
      <c r="H275" s="81"/>
      <c r="I275" s="81"/>
      <c r="J275" s="81"/>
      <c r="L275" s="8"/>
      <c r="M275" s="8"/>
      <c r="N275" s="8"/>
      <c r="O275" s="14"/>
      <c r="P275" s="3"/>
      <c r="Q275" s="3"/>
      <c r="R275" s="8" t="s">
        <v>1371</v>
      </c>
      <c r="T275" s="10">
        <v>2340</v>
      </c>
      <c r="U275" s="23" t="s">
        <v>914</v>
      </c>
    </row>
    <row r="276" spans="1:21" ht="48" customHeight="1">
      <c r="A276" s="51">
        <f>A275+1</f>
        <v>233</v>
      </c>
      <c r="B276" s="57" t="s">
        <v>1373</v>
      </c>
      <c r="C276" s="111" t="s">
        <v>1127</v>
      </c>
      <c r="D276" s="5" t="s">
        <v>2724</v>
      </c>
      <c r="E276" s="12">
        <f>IF(L276*M276*N276*O276&gt;10000,FLOOR(L276*M276*N276*O276,1000),FLOOR(L276*M276*N276*O276,100))</f>
        <v>5300</v>
      </c>
      <c r="F276" s="3" t="s">
        <v>2052</v>
      </c>
      <c r="G276" s="132"/>
      <c r="H276" s="132"/>
      <c r="I276" s="132"/>
      <c r="J276" s="132"/>
      <c r="K276" s="54" t="s">
        <v>2885</v>
      </c>
      <c r="L276" s="8" t="s">
        <v>1746</v>
      </c>
      <c r="M276" s="8" t="s">
        <v>876</v>
      </c>
      <c r="N276" s="8" t="s">
        <v>1751</v>
      </c>
      <c r="O276" s="14">
        <v>0.6</v>
      </c>
      <c r="P276" s="37" t="s">
        <v>2886</v>
      </c>
      <c r="Q276" s="3" t="s">
        <v>554</v>
      </c>
      <c r="R276" s="8" t="s">
        <v>1372</v>
      </c>
      <c r="T276" s="10">
        <v>600</v>
      </c>
      <c r="U276" s="23">
        <v>1</v>
      </c>
    </row>
    <row r="277" spans="1:21" ht="38.25" customHeight="1">
      <c r="A277" s="51">
        <f>A276</f>
        <v>233</v>
      </c>
      <c r="B277" s="58" t="str">
        <f>B276</f>
        <v>FOOTBALL CLUBS OF SOUTH AMERICA     </v>
      </c>
      <c r="C277" s="112" t="s">
        <v>1127</v>
      </c>
      <c r="D277" s="31" t="s">
        <v>990</v>
      </c>
      <c r="E277" s="32" t="s">
        <v>270</v>
      </c>
      <c r="F277" s="3"/>
      <c r="G277" s="71"/>
      <c r="H277" s="81"/>
      <c r="I277" s="81"/>
      <c r="J277" s="81"/>
      <c r="L277" s="8"/>
      <c r="M277" s="8"/>
      <c r="N277" s="8"/>
      <c r="O277" s="14"/>
      <c r="P277" s="3"/>
      <c r="Q277" s="3"/>
      <c r="R277" s="8" t="s">
        <v>1374</v>
      </c>
      <c r="T277" s="10">
        <v>2340</v>
      </c>
      <c r="U277" s="23" t="s">
        <v>914</v>
      </c>
    </row>
    <row r="278" spans="1:21" ht="39.75" customHeight="1">
      <c r="A278" s="51">
        <f>A277+1</f>
        <v>234</v>
      </c>
      <c r="B278" s="57" t="s">
        <v>1376</v>
      </c>
      <c r="C278" s="111" t="s">
        <v>1127</v>
      </c>
      <c r="D278" s="5" t="s">
        <v>2724</v>
      </c>
      <c r="E278" s="12">
        <f>IF(L278*M278*N278*O278&gt;10000,FLOOR(L278*M278*N278*O278,1000),FLOOR(L278*M278*N278*O278,100))</f>
        <v>6300</v>
      </c>
      <c r="F278" s="45" t="s">
        <v>34</v>
      </c>
      <c r="G278" s="132"/>
      <c r="H278" s="132"/>
      <c r="I278" s="132"/>
      <c r="J278" s="132"/>
      <c r="K278" s="55" t="s">
        <v>2534</v>
      </c>
      <c r="L278" s="44" t="s">
        <v>1761</v>
      </c>
      <c r="M278" s="44" t="s">
        <v>1762</v>
      </c>
      <c r="N278" s="44" t="s">
        <v>148</v>
      </c>
      <c r="O278" s="28">
        <v>0.8</v>
      </c>
      <c r="P278" s="46" t="s">
        <v>149</v>
      </c>
      <c r="Q278" s="3" t="s">
        <v>150</v>
      </c>
      <c r="R278" s="8" t="s">
        <v>1375</v>
      </c>
      <c r="T278" s="10">
        <v>600</v>
      </c>
      <c r="U278" s="23">
        <v>1</v>
      </c>
    </row>
    <row r="279" spans="1:21" ht="38.25" customHeight="1">
      <c r="A279" s="51">
        <f>A278</f>
        <v>234</v>
      </c>
      <c r="B279" s="58" t="str">
        <f>B278</f>
        <v>FOX                                 </v>
      </c>
      <c r="C279" s="112" t="s">
        <v>1127</v>
      </c>
      <c r="D279" s="31" t="s">
        <v>990</v>
      </c>
      <c r="E279" s="32" t="s">
        <v>270</v>
      </c>
      <c r="F279" s="3"/>
      <c r="G279" s="71"/>
      <c r="H279" s="81"/>
      <c r="I279" s="81"/>
      <c r="J279" s="81"/>
      <c r="L279" s="8"/>
      <c r="M279" s="8"/>
      <c r="N279" s="8"/>
      <c r="O279" s="14"/>
      <c r="P279" s="3"/>
      <c r="Q279" s="3"/>
      <c r="R279" s="8" t="s">
        <v>1377</v>
      </c>
      <c r="T279" s="10">
        <v>2340</v>
      </c>
      <c r="U279" s="23" t="s">
        <v>914</v>
      </c>
    </row>
    <row r="280" spans="1:21" ht="50.25" customHeight="1">
      <c r="A280" s="51">
        <f>A279+1</f>
        <v>235</v>
      </c>
      <c r="B280" s="57" t="s">
        <v>1379</v>
      </c>
      <c r="C280" s="111" t="s">
        <v>1127</v>
      </c>
      <c r="D280" s="5" t="s">
        <v>2724</v>
      </c>
      <c r="E280" s="12">
        <f>IF(L280*M280*N280*O280&gt;10000,FLOOR(L280*M280*N280*O280,1000),FLOOR(L280*M280*N280*O280,100))</f>
        <v>3100</v>
      </c>
      <c r="F280" s="3" t="s">
        <v>2113</v>
      </c>
      <c r="G280" s="132">
        <v>0</v>
      </c>
      <c r="H280" s="132">
        <v>1</v>
      </c>
      <c r="I280" s="132"/>
      <c r="J280" s="132"/>
      <c r="K280" s="54" t="s">
        <v>1711</v>
      </c>
      <c r="L280" s="8" t="s">
        <v>3005</v>
      </c>
      <c r="M280" s="8" t="s">
        <v>1710</v>
      </c>
      <c r="N280" s="8" t="s">
        <v>2120</v>
      </c>
      <c r="O280" s="14">
        <v>0.45</v>
      </c>
      <c r="P280" s="37" t="s">
        <v>3004</v>
      </c>
      <c r="Q280" s="3" t="s">
        <v>555</v>
      </c>
      <c r="R280" s="8" t="s">
        <v>1378</v>
      </c>
      <c r="T280" s="10">
        <v>600</v>
      </c>
      <c r="U280" s="23">
        <v>1</v>
      </c>
    </row>
    <row r="281" spans="1:21" ht="38.25" customHeight="1">
      <c r="A281" s="51">
        <f>A280</f>
        <v>235</v>
      </c>
      <c r="B281" s="58" t="str">
        <f>B280</f>
        <v>FRECKLES                            </v>
      </c>
      <c r="C281" s="112" t="s">
        <v>1127</v>
      </c>
      <c r="D281" s="31" t="s">
        <v>990</v>
      </c>
      <c r="E281" s="32" t="s">
        <v>270</v>
      </c>
      <c r="F281" s="3"/>
      <c r="G281" s="71"/>
      <c r="H281" s="81"/>
      <c r="I281" s="81"/>
      <c r="J281" s="81"/>
      <c r="L281" s="8"/>
      <c r="M281" s="8"/>
      <c r="N281" s="8"/>
      <c r="O281" s="14"/>
      <c r="P281" s="3"/>
      <c r="Q281" s="3"/>
      <c r="R281" s="8" t="s">
        <v>1380</v>
      </c>
      <c r="T281" s="10">
        <v>2340</v>
      </c>
      <c r="U281" s="23" t="s">
        <v>914</v>
      </c>
    </row>
    <row r="282" spans="1:21" ht="38.25" customHeight="1">
      <c r="A282" s="51">
        <f>A281+1</f>
        <v>236</v>
      </c>
      <c r="B282" s="57" t="s">
        <v>1382</v>
      </c>
      <c r="C282" s="111" t="s">
        <v>1127</v>
      </c>
      <c r="D282" s="5" t="s">
        <v>2724</v>
      </c>
      <c r="E282" s="12">
        <f aca="true" t="shared" si="12" ref="E282:E303">IF(L282*M282*N282*O282&gt;10000,FLOOR(L282*M282*N282*O282,1000),FLOOR(L282*M282*N282*O282,100))</f>
        <v>3500</v>
      </c>
      <c r="F282" s="3" t="s">
        <v>551</v>
      </c>
      <c r="G282" s="132">
        <v>0</v>
      </c>
      <c r="H282" s="132">
        <v>1</v>
      </c>
      <c r="I282" s="132"/>
      <c r="J282" s="132"/>
      <c r="K282" s="54" t="s">
        <v>575</v>
      </c>
      <c r="L282" s="8" t="s">
        <v>2729</v>
      </c>
      <c r="M282" s="8" t="s">
        <v>702</v>
      </c>
      <c r="N282" s="8" t="s">
        <v>572</v>
      </c>
      <c r="O282" s="14">
        <v>0.5</v>
      </c>
      <c r="P282" s="37" t="s">
        <v>576</v>
      </c>
      <c r="Q282" s="3" t="s">
        <v>577</v>
      </c>
      <c r="R282" s="8" t="s">
        <v>1381</v>
      </c>
      <c r="T282" s="10">
        <v>600</v>
      </c>
      <c r="U282" s="23">
        <v>1</v>
      </c>
    </row>
    <row r="283" spans="1:21" ht="38.25" customHeight="1">
      <c r="A283" s="51">
        <f>A282</f>
        <v>236</v>
      </c>
      <c r="B283" s="58" t="str">
        <f>B282</f>
        <v>FRENCH FASHION DESIGNERS            </v>
      </c>
      <c r="C283" s="112" t="s">
        <v>1127</v>
      </c>
      <c r="D283" s="31" t="s">
        <v>990</v>
      </c>
      <c r="E283" s="32" t="s">
        <v>270</v>
      </c>
      <c r="F283" s="3"/>
      <c r="G283" s="71"/>
      <c r="H283" s="81"/>
      <c r="I283" s="81"/>
      <c r="J283" s="81"/>
      <c r="L283" s="8"/>
      <c r="M283" s="8"/>
      <c r="N283" s="8"/>
      <c r="O283" s="14"/>
      <c r="P283" s="3"/>
      <c r="Q283" s="3"/>
      <c r="R283" s="8" t="s">
        <v>1383</v>
      </c>
      <c r="T283" s="10">
        <v>2340</v>
      </c>
      <c r="U283" s="23" t="s">
        <v>914</v>
      </c>
    </row>
    <row r="284" spans="1:21" ht="38.25" customHeight="1">
      <c r="A284" s="51">
        <f>A283+1</f>
        <v>237</v>
      </c>
      <c r="B284" s="57" t="s">
        <v>1729</v>
      </c>
      <c r="C284" s="111" t="s">
        <v>1127</v>
      </c>
      <c r="D284" s="5" t="s">
        <v>2724</v>
      </c>
      <c r="E284" s="12">
        <f t="shared" si="12"/>
        <v>5600</v>
      </c>
      <c r="F284" s="3" t="s">
        <v>2052</v>
      </c>
      <c r="G284" s="132"/>
      <c r="H284" s="132"/>
      <c r="I284" s="132"/>
      <c r="J284" s="132"/>
      <c r="K284" s="54" t="s">
        <v>2056</v>
      </c>
      <c r="L284" s="8" t="s">
        <v>2729</v>
      </c>
      <c r="M284" s="8" t="s">
        <v>2498</v>
      </c>
      <c r="N284" s="8" t="s">
        <v>2057</v>
      </c>
      <c r="O284" s="14">
        <v>0.7</v>
      </c>
      <c r="P284" s="37" t="s">
        <v>2058</v>
      </c>
      <c r="Q284" s="3" t="s">
        <v>2501</v>
      </c>
      <c r="R284" s="8" t="s">
        <v>1728</v>
      </c>
      <c r="T284" s="10">
        <v>600</v>
      </c>
      <c r="U284" s="23">
        <v>1</v>
      </c>
    </row>
    <row r="285" spans="1:21" ht="38.25" customHeight="1">
      <c r="A285" s="51">
        <f>A284</f>
        <v>237</v>
      </c>
      <c r="B285" s="58" t="str">
        <f>B284</f>
        <v>GENTLEMEN PREFER BLONDES            </v>
      </c>
      <c r="C285" s="112" t="s">
        <v>1127</v>
      </c>
      <c r="D285" s="31" t="s">
        <v>990</v>
      </c>
      <c r="E285" s="32" t="s">
        <v>272</v>
      </c>
      <c r="F285" s="3"/>
      <c r="G285" s="71"/>
      <c r="H285" s="81"/>
      <c r="I285" s="81"/>
      <c r="J285" s="81"/>
      <c r="L285" s="8"/>
      <c r="M285" s="8"/>
      <c r="N285" s="8"/>
      <c r="O285" s="14"/>
      <c r="P285" s="3"/>
      <c r="Q285" s="3"/>
      <c r="R285" s="8" t="s">
        <v>1730</v>
      </c>
      <c r="T285" s="160">
        <v>2500</v>
      </c>
      <c r="U285" s="23" t="s">
        <v>3000</v>
      </c>
    </row>
    <row r="286" spans="1:21" ht="38.25" customHeight="1">
      <c r="A286" s="51">
        <f>A285</f>
        <v>237</v>
      </c>
      <c r="B286" s="58" t="str">
        <f>B285</f>
        <v>GENTLEMEN PREFER BLONDES            </v>
      </c>
      <c r="C286" s="112" t="s">
        <v>1127</v>
      </c>
      <c r="D286" s="31" t="s">
        <v>990</v>
      </c>
      <c r="E286" s="32" t="s">
        <v>270</v>
      </c>
      <c r="F286" s="3"/>
      <c r="G286" s="71"/>
      <c r="H286" s="81"/>
      <c r="I286" s="81"/>
      <c r="J286" s="81"/>
      <c r="L286" s="8"/>
      <c r="M286" s="8"/>
      <c r="N286" s="8"/>
      <c r="O286" s="14"/>
      <c r="P286" s="3"/>
      <c r="Q286" s="3"/>
      <c r="R286" s="8" t="s">
        <v>1731</v>
      </c>
      <c r="T286" s="10">
        <v>2340</v>
      </c>
      <c r="U286" s="23" t="s">
        <v>914</v>
      </c>
    </row>
    <row r="287" spans="1:21" ht="75" customHeight="1">
      <c r="A287" s="51">
        <f>A286+1</f>
        <v>238</v>
      </c>
      <c r="B287" s="57" t="s">
        <v>1733</v>
      </c>
      <c r="C287" s="111" t="s">
        <v>1127</v>
      </c>
      <c r="D287" s="5" t="s">
        <v>2724</v>
      </c>
      <c r="E287" s="12">
        <f t="shared" si="12"/>
        <v>6700</v>
      </c>
      <c r="F287" s="3" t="s">
        <v>174</v>
      </c>
      <c r="G287" s="132"/>
      <c r="H287" s="132"/>
      <c r="I287" s="132"/>
      <c r="J287" s="132"/>
      <c r="K287" s="54" t="s">
        <v>1745</v>
      </c>
      <c r="L287" s="8" t="s">
        <v>1746</v>
      </c>
      <c r="M287" s="8" t="s">
        <v>2498</v>
      </c>
      <c r="N287" s="8" t="s">
        <v>2764</v>
      </c>
      <c r="O287" s="14">
        <v>0.7</v>
      </c>
      <c r="P287" s="37" t="s">
        <v>2765</v>
      </c>
      <c r="Q287" s="3" t="s">
        <v>2501</v>
      </c>
      <c r="R287" s="8" t="s">
        <v>1732</v>
      </c>
      <c r="T287" s="10">
        <v>600</v>
      </c>
      <c r="U287" s="23">
        <v>1</v>
      </c>
    </row>
    <row r="288" spans="1:21" ht="38.25" customHeight="1">
      <c r="A288" s="51">
        <f>A287</f>
        <v>238</v>
      </c>
      <c r="B288" s="58" t="str">
        <f>B287</f>
        <v>GHOST OF GENNY CASTLE               </v>
      </c>
      <c r="C288" s="112" t="s">
        <v>1127</v>
      </c>
      <c r="D288" s="31" t="s">
        <v>990</v>
      </c>
      <c r="E288" s="32" t="s">
        <v>270</v>
      </c>
      <c r="F288" s="3"/>
      <c r="G288" s="71"/>
      <c r="H288" s="81"/>
      <c r="I288" s="81"/>
      <c r="J288" s="81"/>
      <c r="L288" s="8"/>
      <c r="M288" s="8"/>
      <c r="N288" s="8"/>
      <c r="O288" s="14"/>
      <c r="P288" s="3"/>
      <c r="Q288" s="3"/>
      <c r="R288" s="8" t="s">
        <v>1734</v>
      </c>
      <c r="T288" s="10">
        <v>2340</v>
      </c>
      <c r="U288" s="23" t="s">
        <v>914</v>
      </c>
    </row>
    <row r="289" spans="1:21" ht="46.5" customHeight="1">
      <c r="A289" s="51">
        <f>A288+1</f>
        <v>239</v>
      </c>
      <c r="B289" s="57" t="s">
        <v>1695</v>
      </c>
      <c r="C289" s="111" t="s">
        <v>1127</v>
      </c>
      <c r="D289" s="5" t="s">
        <v>2724</v>
      </c>
      <c r="E289" s="12">
        <f t="shared" si="12"/>
        <v>3700</v>
      </c>
      <c r="F289" s="3" t="s">
        <v>552</v>
      </c>
      <c r="G289" s="132">
        <v>0</v>
      </c>
      <c r="H289" s="132">
        <v>1</v>
      </c>
      <c r="I289" s="132"/>
      <c r="J289" s="132"/>
      <c r="K289" s="54" t="s">
        <v>3024</v>
      </c>
      <c r="L289" s="8" t="s">
        <v>131</v>
      </c>
      <c r="M289" s="8" t="s">
        <v>1762</v>
      </c>
      <c r="N289" s="8" t="s">
        <v>707</v>
      </c>
      <c r="O289" s="14">
        <v>0.45</v>
      </c>
      <c r="P289" s="37" t="s">
        <v>1712</v>
      </c>
      <c r="Q289" s="3" t="s">
        <v>555</v>
      </c>
      <c r="R289" s="8" t="s">
        <v>2884</v>
      </c>
      <c r="T289" s="10">
        <v>600</v>
      </c>
      <c r="U289" s="23">
        <v>1</v>
      </c>
    </row>
    <row r="290" spans="1:21" ht="38.25" customHeight="1">
      <c r="A290" s="51">
        <f>A289</f>
        <v>239</v>
      </c>
      <c r="B290" s="58" t="str">
        <f>B289</f>
        <v>GUCCI-BUSINESS IN FASHION           </v>
      </c>
      <c r="C290" s="112" t="s">
        <v>1127</v>
      </c>
      <c r="D290" s="31" t="s">
        <v>990</v>
      </c>
      <c r="E290" s="32" t="s">
        <v>270</v>
      </c>
      <c r="F290" s="3"/>
      <c r="G290" s="71"/>
      <c r="H290" s="81"/>
      <c r="I290" s="81"/>
      <c r="J290" s="81"/>
      <c r="L290" s="8"/>
      <c r="M290" s="8"/>
      <c r="N290" s="8"/>
      <c r="O290" s="14"/>
      <c r="P290" s="3"/>
      <c r="Q290" s="3"/>
      <c r="R290" s="8" t="s">
        <v>1696</v>
      </c>
      <c r="T290" s="10">
        <v>2340</v>
      </c>
      <c r="U290" s="23" t="s">
        <v>914</v>
      </c>
    </row>
    <row r="291" spans="1:21" ht="42.75" customHeight="1">
      <c r="A291" s="51">
        <f>A290+1</f>
        <v>240</v>
      </c>
      <c r="B291" s="57" t="s">
        <v>1698</v>
      </c>
      <c r="C291" s="111" t="s">
        <v>1127</v>
      </c>
      <c r="D291" s="5" t="s">
        <v>2724</v>
      </c>
      <c r="E291" s="12">
        <f t="shared" si="12"/>
        <v>9500</v>
      </c>
      <c r="F291" s="45" t="s">
        <v>34</v>
      </c>
      <c r="G291" s="132">
        <v>0</v>
      </c>
      <c r="H291" s="132">
        <v>1</v>
      </c>
      <c r="I291" s="132"/>
      <c r="J291" s="132"/>
      <c r="K291" s="55" t="s">
        <v>2535</v>
      </c>
      <c r="L291" s="44" t="s">
        <v>1761</v>
      </c>
      <c r="M291" s="44" t="s">
        <v>1762</v>
      </c>
      <c r="N291" s="44" t="s">
        <v>1763</v>
      </c>
      <c r="O291" s="28">
        <v>0.8</v>
      </c>
      <c r="P291" s="46" t="s">
        <v>151</v>
      </c>
      <c r="Q291" s="3" t="s">
        <v>152</v>
      </c>
      <c r="R291" s="8" t="s">
        <v>1697</v>
      </c>
      <c r="T291" s="10">
        <v>600</v>
      </c>
      <c r="U291" s="23">
        <v>1</v>
      </c>
    </row>
    <row r="292" spans="1:21" ht="38.25" customHeight="1">
      <c r="A292" s="51">
        <f>A291</f>
        <v>240</v>
      </c>
      <c r="B292" s="58" t="str">
        <f>B291</f>
        <v>GULLIVER'S TRAVELS                  </v>
      </c>
      <c r="C292" s="112" t="s">
        <v>1127</v>
      </c>
      <c r="D292" s="31" t="s">
        <v>990</v>
      </c>
      <c r="E292" s="32" t="s">
        <v>270</v>
      </c>
      <c r="F292" s="3"/>
      <c r="G292" s="71"/>
      <c r="H292" s="81"/>
      <c r="I292" s="81"/>
      <c r="J292" s="81"/>
      <c r="L292" s="8"/>
      <c r="M292" s="8"/>
      <c r="N292" s="8"/>
      <c r="O292" s="14"/>
      <c r="P292" s="3"/>
      <c r="Q292" s="3"/>
      <c r="R292" s="8" t="s">
        <v>1699</v>
      </c>
      <c r="T292" s="10">
        <v>2340</v>
      </c>
      <c r="U292" s="23" t="s">
        <v>914</v>
      </c>
    </row>
    <row r="293" spans="1:21" ht="64.5" customHeight="1">
      <c r="A293" s="51">
        <f>A292+1</f>
        <v>241</v>
      </c>
      <c r="B293" s="57" t="s">
        <v>1701</v>
      </c>
      <c r="C293" s="111" t="s">
        <v>1127</v>
      </c>
      <c r="D293" s="5" t="s">
        <v>2724</v>
      </c>
      <c r="E293" s="12">
        <f t="shared" si="12"/>
        <v>8800</v>
      </c>
      <c r="F293" s="3" t="s">
        <v>2101</v>
      </c>
      <c r="G293" s="132">
        <v>2</v>
      </c>
      <c r="H293" s="132">
        <v>1</v>
      </c>
      <c r="I293" s="132">
        <v>1</v>
      </c>
      <c r="J293" s="132">
        <v>1</v>
      </c>
      <c r="K293" s="54" t="s">
        <v>2536</v>
      </c>
      <c r="L293" s="8" t="s">
        <v>131</v>
      </c>
      <c r="M293" s="8" t="s">
        <v>1762</v>
      </c>
      <c r="N293" s="8" t="s">
        <v>1215</v>
      </c>
      <c r="O293" s="14">
        <v>0.8</v>
      </c>
      <c r="P293" s="37" t="s">
        <v>563</v>
      </c>
      <c r="Q293" s="3" t="s">
        <v>555</v>
      </c>
      <c r="R293" s="8" t="s">
        <v>1700</v>
      </c>
      <c r="T293" s="10">
        <v>600</v>
      </c>
      <c r="U293" s="23">
        <v>1</v>
      </c>
    </row>
    <row r="294" spans="1:21" ht="38.25" customHeight="1">
      <c r="A294" s="51">
        <f>A293</f>
        <v>241</v>
      </c>
      <c r="B294" s="58" t="str">
        <f>B293</f>
        <v>HEIDI                               </v>
      </c>
      <c r="C294" s="112" t="s">
        <v>1127</v>
      </c>
      <c r="D294" s="31" t="s">
        <v>990</v>
      </c>
      <c r="E294" s="32" t="s">
        <v>270</v>
      </c>
      <c r="F294" s="3"/>
      <c r="G294" s="71"/>
      <c r="H294" s="81"/>
      <c r="I294" s="81"/>
      <c r="J294" s="81"/>
      <c r="L294" s="8"/>
      <c r="M294" s="8"/>
      <c r="N294" s="8"/>
      <c r="O294" s="14"/>
      <c r="P294" s="3"/>
      <c r="Q294" s="3"/>
      <c r="R294" s="8" t="s">
        <v>1702</v>
      </c>
      <c r="T294" s="10">
        <v>2340</v>
      </c>
      <c r="U294" s="23" t="s">
        <v>914</v>
      </c>
    </row>
    <row r="295" spans="1:21" ht="59.25" customHeight="1">
      <c r="A295" s="51" t="e">
        <f>#REF!+1</f>
        <v>#REF!</v>
      </c>
      <c r="B295" s="57" t="s">
        <v>1708</v>
      </c>
      <c r="C295" s="111" t="s">
        <v>1127</v>
      </c>
      <c r="D295" s="5" t="s">
        <v>2724</v>
      </c>
      <c r="E295" s="12">
        <f t="shared" si="12"/>
        <v>7200</v>
      </c>
      <c r="F295" s="3" t="s">
        <v>2052</v>
      </c>
      <c r="G295" s="132"/>
      <c r="H295" s="132"/>
      <c r="I295" s="132"/>
      <c r="J295" s="132"/>
      <c r="K295" s="54" t="s">
        <v>658</v>
      </c>
      <c r="L295" s="8" t="s">
        <v>1746</v>
      </c>
      <c r="M295" s="8" t="s">
        <v>2498</v>
      </c>
      <c r="N295" s="8" t="s">
        <v>67</v>
      </c>
      <c r="O295" s="14">
        <v>0.8</v>
      </c>
      <c r="P295" s="37" t="s">
        <v>346</v>
      </c>
      <c r="Q295" s="3" t="s">
        <v>577</v>
      </c>
      <c r="R295" s="8" t="s">
        <v>1703</v>
      </c>
      <c r="T295" s="10">
        <v>600</v>
      </c>
      <c r="U295" s="23">
        <v>1</v>
      </c>
    </row>
    <row r="296" spans="1:21" ht="38.25" customHeight="1">
      <c r="A296" s="51" t="e">
        <f>A295</f>
        <v>#REF!</v>
      </c>
      <c r="B296" s="58" t="str">
        <f>B295</f>
        <v>HERCULES: L.JYS BY SWORD            </v>
      </c>
      <c r="C296" s="112" t="s">
        <v>1127</v>
      </c>
      <c r="D296" s="31" t="s">
        <v>990</v>
      </c>
      <c r="E296" s="32" t="s">
        <v>270</v>
      </c>
      <c r="F296" s="3"/>
      <c r="G296" s="71"/>
      <c r="H296" s="81"/>
      <c r="I296" s="81"/>
      <c r="J296" s="81"/>
      <c r="L296" s="8"/>
      <c r="M296" s="8"/>
      <c r="N296" s="8"/>
      <c r="O296" s="14"/>
      <c r="P296" s="3"/>
      <c r="Q296" s="3"/>
      <c r="R296" s="8" t="s">
        <v>1709</v>
      </c>
      <c r="T296" s="10">
        <v>2340</v>
      </c>
      <c r="U296" s="23" t="s">
        <v>914</v>
      </c>
    </row>
    <row r="297" spans="1:21" ht="77.25" customHeight="1">
      <c r="A297" s="51" t="e">
        <f>A296+1</f>
        <v>#REF!</v>
      </c>
      <c r="B297" s="57" t="s">
        <v>1385</v>
      </c>
      <c r="C297" s="111" t="s">
        <v>1127</v>
      </c>
      <c r="D297" s="5" t="s">
        <v>2724</v>
      </c>
      <c r="E297" s="12">
        <f t="shared" si="12"/>
        <v>8100</v>
      </c>
      <c r="F297" s="3" t="s">
        <v>2052</v>
      </c>
      <c r="G297" s="132"/>
      <c r="H297" s="132"/>
      <c r="I297" s="132"/>
      <c r="J297" s="132"/>
      <c r="K297" s="13" t="s">
        <v>2537</v>
      </c>
      <c r="L297" s="8" t="s">
        <v>1746</v>
      </c>
      <c r="M297" s="8" t="s">
        <v>2498</v>
      </c>
      <c r="N297" s="8" t="s">
        <v>1012</v>
      </c>
      <c r="O297" s="14">
        <v>0.8</v>
      </c>
      <c r="P297" s="37" t="s">
        <v>1009</v>
      </c>
      <c r="Q297" s="3" t="s">
        <v>2501</v>
      </c>
      <c r="R297" s="8" t="s">
        <v>1384</v>
      </c>
      <c r="T297" s="10">
        <v>600</v>
      </c>
      <c r="U297" s="23">
        <v>1</v>
      </c>
    </row>
    <row r="298" spans="1:21" ht="38.25" customHeight="1">
      <c r="A298" s="51" t="e">
        <f>A297</f>
        <v>#REF!</v>
      </c>
      <c r="B298" s="58" t="str">
        <f>B297</f>
        <v>HERCULES: L.JYS SERPENT'S SHADOW    </v>
      </c>
      <c r="C298" s="112" t="s">
        <v>1125</v>
      </c>
      <c r="D298" s="31" t="s">
        <v>990</v>
      </c>
      <c r="E298" s="32" t="s">
        <v>270</v>
      </c>
      <c r="F298" s="3"/>
      <c r="G298" s="71"/>
      <c r="H298" s="81"/>
      <c r="I298" s="81"/>
      <c r="J298" s="81"/>
      <c r="L298" s="8"/>
      <c r="M298" s="8"/>
      <c r="N298" s="8"/>
      <c r="O298" s="14"/>
      <c r="P298" s="3"/>
      <c r="Q298" s="3"/>
      <c r="R298" s="8" t="s">
        <v>1386</v>
      </c>
      <c r="T298" s="10">
        <v>2340</v>
      </c>
      <c r="U298" s="23" t="s">
        <v>914</v>
      </c>
    </row>
    <row r="299" spans="1:21" ht="61.5" customHeight="1">
      <c r="A299" s="51" t="e">
        <f>A298+1</f>
        <v>#REF!</v>
      </c>
      <c r="B299" s="57" t="s">
        <v>1388</v>
      </c>
      <c r="C299" s="111" t="s">
        <v>1125</v>
      </c>
      <c r="D299" s="5" t="s">
        <v>2724</v>
      </c>
      <c r="E299" s="12">
        <f t="shared" si="12"/>
        <v>9100</v>
      </c>
      <c r="F299" s="3" t="s">
        <v>290</v>
      </c>
      <c r="G299" s="132">
        <v>1</v>
      </c>
      <c r="H299" s="132">
        <v>1</v>
      </c>
      <c r="I299" s="132">
        <v>1</v>
      </c>
      <c r="J299" s="132"/>
      <c r="K299" s="54" t="s">
        <v>2538</v>
      </c>
      <c r="L299" s="8" t="s">
        <v>1767</v>
      </c>
      <c r="M299" s="8" t="s">
        <v>1762</v>
      </c>
      <c r="N299" s="8" t="s">
        <v>1785</v>
      </c>
      <c r="O299" s="14">
        <v>0.9</v>
      </c>
      <c r="P299" s="37" t="s">
        <v>693</v>
      </c>
      <c r="Q299" s="3" t="s">
        <v>387</v>
      </c>
      <c r="R299" s="8" t="s">
        <v>1387</v>
      </c>
      <c r="T299" s="10">
        <v>600</v>
      </c>
      <c r="U299" s="23">
        <v>1</v>
      </c>
    </row>
    <row r="300" spans="1:21" ht="61.5" customHeight="1">
      <c r="A300" s="51" t="e">
        <f>A299</f>
        <v>#REF!</v>
      </c>
      <c r="B300" s="58" t="str">
        <f>B299</f>
        <v>JAWS                                </v>
      </c>
      <c r="C300" s="112" t="s">
        <v>1125</v>
      </c>
      <c r="D300" s="31" t="s">
        <v>990</v>
      </c>
      <c r="E300" s="32" t="s">
        <v>270</v>
      </c>
      <c r="F300" s="3"/>
      <c r="G300" s="71"/>
      <c r="H300" s="81"/>
      <c r="I300" s="81"/>
      <c r="J300" s="81"/>
      <c r="L300" s="8"/>
      <c r="M300" s="8"/>
      <c r="N300" s="8"/>
      <c r="O300" s="14"/>
      <c r="P300" s="3"/>
      <c r="Q300" s="3"/>
      <c r="R300" s="8" t="s">
        <v>1389</v>
      </c>
      <c r="T300" s="10">
        <v>2340</v>
      </c>
      <c r="U300" s="23" t="s">
        <v>914</v>
      </c>
    </row>
    <row r="301" spans="1:21" ht="74.25" customHeight="1">
      <c r="A301" s="51" t="e">
        <f>A300+1</f>
        <v>#REF!</v>
      </c>
      <c r="B301" s="57" t="s">
        <v>1391</v>
      </c>
      <c r="C301" s="111" t="s">
        <v>1125</v>
      </c>
      <c r="D301" s="5" t="s">
        <v>2724</v>
      </c>
      <c r="E301" s="12">
        <f t="shared" si="12"/>
        <v>8100</v>
      </c>
      <c r="F301" s="3" t="s">
        <v>290</v>
      </c>
      <c r="G301" s="132">
        <v>1</v>
      </c>
      <c r="H301" s="132">
        <v>1</v>
      </c>
      <c r="I301" s="132">
        <v>1</v>
      </c>
      <c r="J301" s="132"/>
      <c r="K301" s="13" t="s">
        <v>2539</v>
      </c>
      <c r="L301" s="8" t="s">
        <v>1746</v>
      </c>
      <c r="M301" s="8" t="s">
        <v>1403</v>
      </c>
      <c r="N301" s="8" t="s">
        <v>2731</v>
      </c>
      <c r="O301" s="14">
        <v>0.8</v>
      </c>
      <c r="P301" s="37" t="s">
        <v>2639</v>
      </c>
      <c r="Q301" s="3" t="s">
        <v>2501</v>
      </c>
      <c r="R301" s="8" t="s">
        <v>1390</v>
      </c>
      <c r="T301" s="10">
        <v>600</v>
      </c>
      <c r="U301" s="23">
        <v>1</v>
      </c>
    </row>
    <row r="302" spans="1:21" ht="38.25" customHeight="1">
      <c r="A302" s="51" t="e">
        <f>A301</f>
        <v>#REF!</v>
      </c>
      <c r="B302" s="58" t="str">
        <f>B301</f>
        <v>JUMANJI                             </v>
      </c>
      <c r="C302" s="112" t="s">
        <v>1125</v>
      </c>
      <c r="D302" s="31" t="s">
        <v>990</v>
      </c>
      <c r="E302" s="32" t="s">
        <v>270</v>
      </c>
      <c r="F302" s="3"/>
      <c r="G302" s="71"/>
      <c r="H302" s="81"/>
      <c r="I302" s="81"/>
      <c r="J302" s="81"/>
      <c r="L302" s="8"/>
      <c r="M302" s="8"/>
      <c r="N302" s="8"/>
      <c r="O302" s="14"/>
      <c r="P302" s="3"/>
      <c r="Q302" s="3"/>
      <c r="R302" s="8" t="s">
        <v>1392</v>
      </c>
      <c r="T302" s="10">
        <v>2340</v>
      </c>
      <c r="U302" s="23" t="s">
        <v>914</v>
      </c>
    </row>
    <row r="303" spans="1:21" ht="47.25" customHeight="1">
      <c r="A303" s="51" t="e">
        <f>A302+1</f>
        <v>#REF!</v>
      </c>
      <c r="B303" s="57" t="s">
        <v>1394</v>
      </c>
      <c r="C303" s="111" t="s">
        <v>1125</v>
      </c>
      <c r="D303" s="5" t="s">
        <v>2724</v>
      </c>
      <c r="E303" s="12">
        <f t="shared" si="12"/>
        <v>7800</v>
      </c>
      <c r="F303" s="3" t="s">
        <v>290</v>
      </c>
      <c r="G303" s="132">
        <v>0</v>
      </c>
      <c r="H303" s="132"/>
      <c r="I303" s="132">
        <v>1</v>
      </c>
      <c r="J303" s="132"/>
      <c r="K303" s="55" t="s">
        <v>2540</v>
      </c>
      <c r="L303" s="44" t="s">
        <v>1746</v>
      </c>
      <c r="M303" s="44" t="s">
        <v>2498</v>
      </c>
      <c r="N303" s="44" t="s">
        <v>2401</v>
      </c>
      <c r="O303" s="28">
        <v>0.8</v>
      </c>
      <c r="P303" s="37" t="s">
        <v>855</v>
      </c>
      <c r="Q303" s="3" t="s">
        <v>2079</v>
      </c>
      <c r="R303" s="8" t="s">
        <v>1393</v>
      </c>
      <c r="T303" s="10">
        <v>600</v>
      </c>
      <c r="U303" s="23">
        <v>1</v>
      </c>
    </row>
    <row r="304" spans="1:21" ht="47.25" customHeight="1">
      <c r="A304" s="51" t="e">
        <f>A303+1</f>
        <v>#REF!</v>
      </c>
      <c r="B304" s="57" t="s">
        <v>1265</v>
      </c>
      <c r="C304" s="111" t="s">
        <v>1125</v>
      </c>
      <c r="D304" s="5" t="s">
        <v>3152</v>
      </c>
      <c r="E304" s="42">
        <f>IF(L304*M304*N304*O304&gt;10000,FLOOR(L304*M304*N304*O304,1000),FLOOR(L304*M304*N304*O304,100))</f>
        <v>0</v>
      </c>
      <c r="F304" s="3"/>
      <c r="G304" s="132">
        <v>0</v>
      </c>
      <c r="H304" s="132">
        <v>0</v>
      </c>
      <c r="I304" s="132"/>
      <c r="J304" s="132"/>
      <c r="K304" s="55" t="s">
        <v>1266</v>
      </c>
      <c r="L304" s="44" t="s">
        <v>1746</v>
      </c>
      <c r="M304" s="44" t="s">
        <v>2498</v>
      </c>
      <c r="O304" s="28">
        <v>0.8</v>
      </c>
      <c r="P304" s="37"/>
      <c r="Q304" s="3" t="s">
        <v>554</v>
      </c>
      <c r="R304" s="8" t="s">
        <v>1267</v>
      </c>
      <c r="T304" s="10">
        <v>600</v>
      </c>
      <c r="U304" s="23">
        <v>1</v>
      </c>
    </row>
    <row r="305" spans="1:21" ht="38.25" customHeight="1">
      <c r="A305" s="51" t="e">
        <f>A304</f>
        <v>#REF!</v>
      </c>
      <c r="B305" s="58" t="str">
        <f>B304</f>
        <v>Jurassic Park III</v>
      </c>
      <c r="C305" s="112" t="s">
        <v>1125</v>
      </c>
      <c r="D305" s="31" t="s">
        <v>990</v>
      </c>
      <c r="E305" s="32" t="s">
        <v>270</v>
      </c>
      <c r="F305" s="3"/>
      <c r="G305" s="71"/>
      <c r="H305" s="81"/>
      <c r="I305" s="81"/>
      <c r="J305" s="81"/>
      <c r="L305" s="8"/>
      <c r="M305" s="8"/>
      <c r="N305" s="8"/>
      <c r="O305" s="14"/>
      <c r="P305" s="3"/>
      <c r="Q305" s="3"/>
      <c r="R305" s="8" t="s">
        <v>1268</v>
      </c>
      <c r="T305" s="10">
        <v>2340</v>
      </c>
      <c r="U305" s="23" t="s">
        <v>914</v>
      </c>
    </row>
    <row r="306" spans="1:21" ht="53.25" customHeight="1">
      <c r="A306" s="51" t="e">
        <f>A305+1</f>
        <v>#REF!</v>
      </c>
      <c r="B306" s="57" t="s">
        <v>1396</v>
      </c>
      <c r="C306" s="111" t="s">
        <v>1125</v>
      </c>
      <c r="D306" s="5" t="s">
        <v>2724</v>
      </c>
      <c r="E306" s="12">
        <f>IF(L306*M306*N306*O306&gt;10000,FLOOR(L306*M306*N306*O306,1000),FLOOR(L306*M306*N306*O306,100))</f>
        <v>10000</v>
      </c>
      <c r="F306" s="3" t="s">
        <v>290</v>
      </c>
      <c r="G306" s="132">
        <v>0</v>
      </c>
      <c r="H306" s="132">
        <v>1</v>
      </c>
      <c r="I306" s="132">
        <v>1</v>
      </c>
      <c r="J306" s="132"/>
      <c r="K306" s="54" t="s">
        <v>2126</v>
      </c>
      <c r="L306" s="8" t="s">
        <v>2497</v>
      </c>
      <c r="M306" s="8" t="s">
        <v>2498</v>
      </c>
      <c r="N306" s="8" t="s">
        <v>2127</v>
      </c>
      <c r="O306" s="14">
        <v>0.9</v>
      </c>
      <c r="P306" s="37" t="s">
        <v>51</v>
      </c>
      <c r="Q306" s="3" t="s">
        <v>2501</v>
      </c>
      <c r="R306" s="8" t="s">
        <v>1395</v>
      </c>
      <c r="T306" s="10">
        <v>600</v>
      </c>
      <c r="U306" s="23">
        <v>1</v>
      </c>
    </row>
    <row r="307" spans="1:21" ht="38.25" customHeight="1">
      <c r="A307" s="51" t="e">
        <f>A306</f>
        <v>#REF!</v>
      </c>
      <c r="B307" s="58" t="str">
        <f>B306</f>
        <v>KIDNAPPED                           </v>
      </c>
      <c r="C307" s="112" t="s">
        <v>1125</v>
      </c>
      <c r="D307" s="31" t="s">
        <v>990</v>
      </c>
      <c r="E307" s="32" t="s">
        <v>270</v>
      </c>
      <c r="F307" s="3"/>
      <c r="G307" s="71"/>
      <c r="H307" s="81"/>
      <c r="I307" s="81"/>
      <c r="J307" s="81"/>
      <c r="L307" s="8"/>
      <c r="M307" s="8"/>
      <c r="N307" s="8"/>
      <c r="O307" s="14"/>
      <c r="P307" s="3"/>
      <c r="Q307" s="3"/>
      <c r="R307" s="8" t="s">
        <v>1397</v>
      </c>
      <c r="T307" s="10">
        <v>2340</v>
      </c>
      <c r="U307" s="23" t="s">
        <v>914</v>
      </c>
    </row>
    <row r="308" spans="1:21" ht="45" customHeight="1">
      <c r="A308" s="51" t="e">
        <f>A307+1</f>
        <v>#REF!</v>
      </c>
      <c r="B308" s="57" t="s">
        <v>1641</v>
      </c>
      <c r="C308" s="111" t="s">
        <v>1125</v>
      </c>
      <c r="D308" s="5" t="s">
        <v>2724</v>
      </c>
      <c r="E308" s="12">
        <f>IF(L308*M308*N308*O308&gt;10000,FLOOR(L308*M308*N308*O308,1000),FLOOR(L308*M308*N308*O308,100))</f>
        <v>10000</v>
      </c>
      <c r="F308" s="3" t="s">
        <v>2749</v>
      </c>
      <c r="G308" s="132">
        <v>1</v>
      </c>
      <c r="H308" s="132"/>
      <c r="I308" s="132"/>
      <c r="J308" s="132"/>
      <c r="K308" s="56" t="s">
        <v>2541</v>
      </c>
      <c r="L308" s="8" t="s">
        <v>131</v>
      </c>
      <c r="M308" s="8" t="s">
        <v>1762</v>
      </c>
      <c r="N308" s="18">
        <v>35</v>
      </c>
      <c r="O308" s="28">
        <v>0.8</v>
      </c>
      <c r="P308" s="37" t="s">
        <v>894</v>
      </c>
      <c r="Q308" s="3" t="s">
        <v>555</v>
      </c>
      <c r="R308" s="8" t="s">
        <v>1398</v>
      </c>
      <c r="T308" s="10">
        <v>600</v>
      </c>
      <c r="U308" s="23">
        <v>1</v>
      </c>
    </row>
    <row r="309" spans="1:21" ht="38.25" customHeight="1">
      <c r="A309" s="51" t="e">
        <f>A308</f>
        <v>#REF!</v>
      </c>
      <c r="B309" s="58" t="str">
        <f>B308</f>
        <v>KING ARTHUR &amp; KNIGHTS               </v>
      </c>
      <c r="C309" s="112" t="s">
        <v>1125</v>
      </c>
      <c r="D309" s="31" t="s">
        <v>990</v>
      </c>
      <c r="E309" s="32" t="s">
        <v>270</v>
      </c>
      <c r="F309" s="3"/>
      <c r="G309" s="71"/>
      <c r="H309" s="81"/>
      <c r="I309" s="81"/>
      <c r="J309" s="81"/>
      <c r="L309" s="8"/>
      <c r="M309" s="8"/>
      <c r="N309" s="8"/>
      <c r="O309" s="14"/>
      <c r="P309" s="3"/>
      <c r="Q309" s="3"/>
      <c r="R309" s="8" t="s">
        <v>1642</v>
      </c>
      <c r="T309" s="10">
        <v>2340</v>
      </c>
      <c r="U309" s="23" t="s">
        <v>914</v>
      </c>
    </row>
    <row r="310" spans="1:21" ht="38.25" customHeight="1">
      <c r="A310" s="51" t="e">
        <f>A309+1</f>
        <v>#REF!</v>
      </c>
      <c r="B310" s="57" t="s">
        <v>1644</v>
      </c>
      <c r="C310" s="111" t="s">
        <v>1125</v>
      </c>
      <c r="D310" s="5" t="s">
        <v>2724</v>
      </c>
      <c r="E310" s="12">
        <f>IF(L310*M310*N310*O310&gt;10000,FLOOR(L310*M310*N310*O310,1000),FLOOR(L310*M310*N310*O310,100))</f>
        <v>7100</v>
      </c>
      <c r="F310" s="3" t="s">
        <v>2122</v>
      </c>
      <c r="G310" s="132">
        <v>2</v>
      </c>
      <c r="H310" s="132">
        <v>1</v>
      </c>
      <c r="I310" s="132">
        <v>1</v>
      </c>
      <c r="J310" s="132">
        <v>1</v>
      </c>
      <c r="K310" s="54" t="s">
        <v>1652</v>
      </c>
      <c r="L310" s="8" t="s">
        <v>1746</v>
      </c>
      <c r="M310" s="8" t="s">
        <v>2498</v>
      </c>
      <c r="N310" s="8" t="s">
        <v>2057</v>
      </c>
      <c r="O310" s="14">
        <v>0.8</v>
      </c>
      <c r="P310" s="37" t="s">
        <v>881</v>
      </c>
      <c r="Q310" s="3" t="s">
        <v>2501</v>
      </c>
      <c r="R310" s="8" t="s">
        <v>1643</v>
      </c>
      <c r="T310" s="10">
        <v>600</v>
      </c>
      <c r="U310" s="23">
        <v>1</v>
      </c>
    </row>
    <row r="311" spans="1:21" ht="38.25" customHeight="1">
      <c r="A311" s="51" t="e">
        <f>A310</f>
        <v>#REF!</v>
      </c>
      <c r="B311" s="58" t="str">
        <f>B310</f>
        <v>LADY IN THE LAKE                    </v>
      </c>
      <c r="C311" s="112" t="s">
        <v>1125</v>
      </c>
      <c r="D311" s="31" t="s">
        <v>990</v>
      </c>
      <c r="E311" s="32" t="s">
        <v>270</v>
      </c>
      <c r="F311" s="3"/>
      <c r="G311" s="71"/>
      <c r="H311" s="81"/>
      <c r="I311" s="81"/>
      <c r="J311" s="81"/>
      <c r="L311" s="8"/>
      <c r="M311" s="8"/>
      <c r="N311" s="8"/>
      <c r="O311" s="14"/>
      <c r="P311" s="3"/>
      <c r="Q311" s="3"/>
      <c r="R311" s="8" t="s">
        <v>1645</v>
      </c>
      <c r="T311" s="10">
        <v>2340</v>
      </c>
      <c r="U311" s="23" t="s">
        <v>914</v>
      </c>
    </row>
    <row r="312" spans="1:21" ht="78" customHeight="1">
      <c r="A312" s="51" t="e">
        <f>A311+1</f>
        <v>#REF!</v>
      </c>
      <c r="B312" s="57" t="s">
        <v>1802</v>
      </c>
      <c r="C312" s="111" t="s">
        <v>1125</v>
      </c>
      <c r="D312" s="5" t="s">
        <v>2724</v>
      </c>
      <c r="E312" s="12">
        <f>IF(L312*M312*N312*O312&gt;10000,FLOOR(L312*M312*N312*O312,1000),FLOOR(L312*M312*N312*O312,100))</f>
        <v>9000</v>
      </c>
      <c r="F312" s="18" t="s">
        <v>556</v>
      </c>
      <c r="G312" s="132">
        <v>0</v>
      </c>
      <c r="H312" s="132">
        <v>1</v>
      </c>
      <c r="I312" s="132"/>
      <c r="J312" s="132"/>
      <c r="K312" s="56" t="s">
        <v>2541</v>
      </c>
      <c r="L312" s="8" t="s">
        <v>2045</v>
      </c>
      <c r="M312" s="8" t="s">
        <v>2046</v>
      </c>
      <c r="N312" s="8" t="s">
        <v>2108</v>
      </c>
      <c r="O312" s="14">
        <v>0.85</v>
      </c>
      <c r="P312" s="35" t="s">
        <v>1787</v>
      </c>
      <c r="Q312" s="3" t="s">
        <v>555</v>
      </c>
      <c r="R312" s="8" t="s">
        <v>1646</v>
      </c>
      <c r="T312" s="10">
        <v>600</v>
      </c>
      <c r="U312" s="23">
        <v>1</v>
      </c>
    </row>
    <row r="313" spans="1:21" ht="38.25" customHeight="1">
      <c r="A313" s="51" t="e">
        <f>A312</f>
        <v>#REF!</v>
      </c>
      <c r="B313" s="58" t="str">
        <f>B312</f>
        <v>LAST OF THE MOHICANS                </v>
      </c>
      <c r="C313" s="112" t="s">
        <v>1125</v>
      </c>
      <c r="D313" s="31" t="s">
        <v>990</v>
      </c>
      <c r="E313" s="32" t="s">
        <v>272</v>
      </c>
      <c r="F313" s="3"/>
      <c r="G313" s="71"/>
      <c r="H313" s="81"/>
      <c r="I313" s="81"/>
      <c r="J313" s="81"/>
      <c r="L313" s="8"/>
      <c r="M313" s="8"/>
      <c r="N313" s="8"/>
      <c r="O313" s="14"/>
      <c r="P313" s="3"/>
      <c r="Q313" s="3"/>
      <c r="R313" s="8" t="s">
        <v>1346</v>
      </c>
      <c r="T313" s="160">
        <v>2500</v>
      </c>
      <c r="U313" s="23" t="s">
        <v>3000</v>
      </c>
    </row>
    <row r="314" spans="1:21" ht="38.25" customHeight="1">
      <c r="A314" s="51" t="e">
        <f>A313</f>
        <v>#REF!</v>
      </c>
      <c r="B314" s="58" t="str">
        <f>B313</f>
        <v>LAST OF THE MOHICANS                </v>
      </c>
      <c r="C314" s="112" t="s">
        <v>1125</v>
      </c>
      <c r="D314" s="31" t="s">
        <v>990</v>
      </c>
      <c r="E314" s="32" t="s">
        <v>270</v>
      </c>
      <c r="F314" s="3"/>
      <c r="G314" s="71"/>
      <c r="H314" s="81"/>
      <c r="I314" s="81"/>
      <c r="J314" s="81"/>
      <c r="L314" s="8"/>
      <c r="M314" s="8"/>
      <c r="N314" s="8"/>
      <c r="O314" s="14"/>
      <c r="P314" s="54" t="s">
        <v>2542</v>
      </c>
      <c r="Q314" s="3"/>
      <c r="R314" s="8" t="s">
        <v>1347</v>
      </c>
      <c r="T314" s="10">
        <v>2340</v>
      </c>
      <c r="U314" s="23" t="s">
        <v>914</v>
      </c>
    </row>
    <row r="315" spans="1:21" ht="79.5" customHeight="1">
      <c r="A315" s="51" t="e">
        <f>A314+1</f>
        <v>#REF!</v>
      </c>
      <c r="B315" s="57" t="s">
        <v>65</v>
      </c>
      <c r="C315" s="111" t="s">
        <v>1125</v>
      </c>
      <c r="D315" s="5" t="s">
        <v>2724</v>
      </c>
      <c r="E315" s="12">
        <f>IF(L315*M315*N315*O315&gt;10000,FLOOR(L315*M315*N315*O315,1000),FLOOR(L315*M315*N315*O315,100))</f>
        <v>4100</v>
      </c>
      <c r="F315" s="3" t="s">
        <v>2052</v>
      </c>
      <c r="G315" s="132">
        <v>0</v>
      </c>
      <c r="H315" s="132">
        <v>1</v>
      </c>
      <c r="I315" s="132"/>
      <c r="J315" s="132"/>
      <c r="K315" s="54" t="s">
        <v>1745</v>
      </c>
      <c r="L315" s="8" t="s">
        <v>2729</v>
      </c>
      <c r="M315" s="8" t="s">
        <v>2498</v>
      </c>
      <c r="N315" s="8" t="s">
        <v>2762</v>
      </c>
      <c r="O315" s="14">
        <v>0.7</v>
      </c>
      <c r="P315" s="37" t="s">
        <v>2763</v>
      </c>
      <c r="Q315" s="3" t="s">
        <v>2501</v>
      </c>
      <c r="R315" s="8" t="s">
        <v>1348</v>
      </c>
      <c r="T315" s="10">
        <v>600</v>
      </c>
      <c r="U315" s="23">
        <v>1</v>
      </c>
    </row>
    <row r="316" spans="1:21" ht="38.25" customHeight="1">
      <c r="A316" s="51" t="e">
        <f>A315</f>
        <v>#REF!</v>
      </c>
      <c r="B316" s="58" t="str">
        <f>B315</f>
        <v>LOST IN NEW YORK                    </v>
      </c>
      <c r="C316" s="112" t="s">
        <v>1125</v>
      </c>
      <c r="D316" s="31" t="s">
        <v>990</v>
      </c>
      <c r="E316" s="32" t="s">
        <v>270</v>
      </c>
      <c r="F316" s="3"/>
      <c r="G316" s="71"/>
      <c r="H316" s="81"/>
      <c r="I316" s="81"/>
      <c r="J316" s="81"/>
      <c r="L316" s="8"/>
      <c r="M316" s="8"/>
      <c r="N316" s="8"/>
      <c r="O316" s="14"/>
      <c r="P316" s="3"/>
      <c r="Q316" s="3"/>
      <c r="R316" s="8" t="s">
        <v>66</v>
      </c>
      <c r="T316" s="10">
        <v>2340</v>
      </c>
      <c r="U316" s="23" t="s">
        <v>914</v>
      </c>
    </row>
    <row r="317" spans="1:21" ht="38.25" customHeight="1">
      <c r="A317" s="51" t="e">
        <f>A316+1</f>
        <v>#REF!</v>
      </c>
      <c r="B317" s="57" t="s">
        <v>70</v>
      </c>
      <c r="C317" s="111" t="s">
        <v>1125</v>
      </c>
      <c r="D317" s="5" t="s">
        <v>2724</v>
      </c>
      <c r="E317" s="12">
        <f>IF(L317*M317*N317*O317&gt;10000,FLOOR(L317*M317*N317*O317,1000),FLOOR(L317*M317*N317*O317,100))</f>
        <v>6100</v>
      </c>
      <c r="F317" s="18" t="s">
        <v>556</v>
      </c>
      <c r="G317" s="132"/>
      <c r="H317" s="132"/>
      <c r="I317" s="132"/>
      <c r="J317" s="132"/>
      <c r="K317" s="56" t="s">
        <v>2047</v>
      </c>
      <c r="L317" s="8" t="s">
        <v>2048</v>
      </c>
      <c r="M317" s="8" t="s">
        <v>2049</v>
      </c>
      <c r="N317" s="8" t="s">
        <v>2050</v>
      </c>
      <c r="O317" s="14">
        <v>0.6</v>
      </c>
      <c r="P317" s="35" t="s">
        <v>2051</v>
      </c>
      <c r="Q317" s="3" t="s">
        <v>554</v>
      </c>
      <c r="R317" s="8" t="s">
        <v>69</v>
      </c>
      <c r="T317" s="10">
        <v>600</v>
      </c>
      <c r="U317" s="23">
        <v>1</v>
      </c>
    </row>
    <row r="318" spans="1:21" ht="56.25" customHeight="1">
      <c r="A318" s="51" t="e">
        <f>A317+1</f>
        <v>#REF!</v>
      </c>
      <c r="B318" s="57" t="s">
        <v>1269</v>
      </c>
      <c r="C318" s="111" t="s">
        <v>1125</v>
      </c>
      <c r="D318" s="5" t="s">
        <v>2724</v>
      </c>
      <c r="E318" s="12">
        <f>IF(L318*M318*N329*O318&gt;10000,FLOOR(L318*M318*N329*O318,1000),FLOOR(L318*M318*N329*O318,100))</f>
        <v>6900</v>
      </c>
      <c r="F318" s="3" t="s">
        <v>2052</v>
      </c>
      <c r="G318" s="132"/>
      <c r="H318" s="132"/>
      <c r="I318" s="132"/>
      <c r="J318" s="132"/>
      <c r="K318" s="54" t="s">
        <v>72</v>
      </c>
      <c r="L318" s="8" t="s">
        <v>1746</v>
      </c>
      <c r="M318" s="8" t="s">
        <v>2498</v>
      </c>
      <c r="N318" s="18">
        <v>24</v>
      </c>
      <c r="O318" s="14">
        <v>0.8</v>
      </c>
      <c r="P318" s="37" t="s">
        <v>73</v>
      </c>
      <c r="Q318" s="3" t="s">
        <v>2079</v>
      </c>
      <c r="R318" s="8" t="s">
        <v>71</v>
      </c>
      <c r="T318" s="10">
        <v>600</v>
      </c>
      <c r="U318" s="23">
        <v>1</v>
      </c>
    </row>
    <row r="319" spans="1:21" ht="38.25" customHeight="1">
      <c r="A319" s="51" t="e">
        <f>A318</f>
        <v>#REF!</v>
      </c>
      <c r="B319" s="58" t="str">
        <f>B318</f>
        <v>LUCK OF ROARING CAMP &amp; OTHER, The       </v>
      </c>
      <c r="C319" s="112" t="s">
        <v>1125</v>
      </c>
      <c r="D319" s="31" t="s">
        <v>990</v>
      </c>
      <c r="E319" s="32" t="s">
        <v>270</v>
      </c>
      <c r="F319" s="3"/>
      <c r="G319" s="71"/>
      <c r="H319" s="81"/>
      <c r="I319" s="81"/>
      <c r="J319" s="81"/>
      <c r="L319" s="8"/>
      <c r="M319" s="8"/>
      <c r="N319" s="8"/>
      <c r="O319" s="14"/>
      <c r="P319" s="3"/>
      <c r="Q319" s="3"/>
      <c r="R319" s="8" t="s">
        <v>2779</v>
      </c>
      <c r="T319" s="10">
        <v>2340</v>
      </c>
      <c r="U319" s="23" t="s">
        <v>914</v>
      </c>
    </row>
    <row r="320" spans="1:21" ht="55.5" customHeight="1">
      <c r="A320" s="51" t="e">
        <f>#REF!+1</f>
        <v>#REF!</v>
      </c>
      <c r="B320" s="57" t="s">
        <v>2781</v>
      </c>
      <c r="C320" s="111" t="s">
        <v>1125</v>
      </c>
      <c r="D320" s="5" t="s">
        <v>2724</v>
      </c>
      <c r="E320" s="12">
        <f>IF(L320*M320*N320*O320&gt;10000,FLOOR(L320*M320*N320*O320,1000),FLOOR(L320*M320*N320*O320,100))</f>
        <v>9900</v>
      </c>
      <c r="F320" s="18" t="s">
        <v>871</v>
      </c>
      <c r="G320" s="132">
        <v>1</v>
      </c>
      <c r="H320" s="132">
        <v>1</v>
      </c>
      <c r="I320" s="132">
        <v>1</v>
      </c>
      <c r="J320" s="132"/>
      <c r="L320" s="8" t="s">
        <v>78</v>
      </c>
      <c r="M320" s="8" t="s">
        <v>2116</v>
      </c>
      <c r="N320" s="8" t="s">
        <v>979</v>
      </c>
      <c r="O320" s="14">
        <v>0.63</v>
      </c>
      <c r="P320" s="40" t="s">
        <v>857</v>
      </c>
      <c r="Q320" s="3" t="s">
        <v>554</v>
      </c>
      <c r="R320" s="8" t="s">
        <v>2780</v>
      </c>
      <c r="T320" s="10">
        <v>600</v>
      </c>
      <c r="U320" s="23">
        <v>1</v>
      </c>
    </row>
    <row r="321" spans="1:21" ht="38.25" customHeight="1">
      <c r="A321" s="51" t="e">
        <f>A320</f>
        <v>#REF!</v>
      </c>
      <c r="B321" s="58" t="str">
        <f>B320</f>
        <v>MEN IN BLACK                        </v>
      </c>
      <c r="C321" s="112" t="s">
        <v>1127</v>
      </c>
      <c r="D321" s="31" t="s">
        <v>990</v>
      </c>
      <c r="E321" s="32" t="s">
        <v>272</v>
      </c>
      <c r="F321" s="18"/>
      <c r="G321" s="71"/>
      <c r="H321" s="81"/>
      <c r="I321" s="81"/>
      <c r="J321" s="81"/>
      <c r="L321" s="8"/>
      <c r="M321" s="8"/>
      <c r="N321" s="8"/>
      <c r="O321" s="14"/>
      <c r="P321" s="16"/>
      <c r="Q321" s="3"/>
      <c r="R321" s="8" t="s">
        <v>2782</v>
      </c>
      <c r="T321" s="160">
        <v>2500</v>
      </c>
      <c r="U321" s="23" t="s">
        <v>3000</v>
      </c>
    </row>
    <row r="322" spans="1:21" ht="38.25" customHeight="1">
      <c r="A322" s="51" t="e">
        <f>A321</f>
        <v>#REF!</v>
      </c>
      <c r="B322" s="58" t="str">
        <f>B321</f>
        <v>MEN IN BLACK                        </v>
      </c>
      <c r="C322" s="112" t="s">
        <v>1127</v>
      </c>
      <c r="D322" s="31" t="s">
        <v>990</v>
      </c>
      <c r="E322" s="32" t="s">
        <v>270</v>
      </c>
      <c r="F322" s="3"/>
      <c r="G322" s="71"/>
      <c r="H322" s="81"/>
      <c r="I322" s="81"/>
      <c r="J322" s="81"/>
      <c r="L322" s="8"/>
      <c r="M322" s="8"/>
      <c r="N322" s="8"/>
      <c r="O322" s="14"/>
      <c r="P322" s="3"/>
      <c r="Q322" s="3"/>
      <c r="R322" s="8" t="s">
        <v>2783</v>
      </c>
      <c r="T322" s="10">
        <v>2340</v>
      </c>
      <c r="U322" s="23" t="s">
        <v>914</v>
      </c>
    </row>
    <row r="323" spans="1:21" ht="38.25" customHeight="1">
      <c r="A323" s="51" t="e">
        <f>A322+1</f>
        <v>#REF!</v>
      </c>
      <c r="B323" s="57" t="s">
        <v>2785</v>
      </c>
      <c r="C323" s="111" t="s">
        <v>1127</v>
      </c>
      <c r="D323" s="5" t="s">
        <v>2724</v>
      </c>
      <c r="E323" s="12">
        <f>IF(L323*M323*N323*O323&gt;10000,FLOOR(L323*M323*N323*O323,1000),FLOOR(L323*M323*N323*O323,100))</f>
        <v>6200</v>
      </c>
      <c r="F323" s="3" t="s">
        <v>556</v>
      </c>
      <c r="G323" s="132"/>
      <c r="H323" s="132"/>
      <c r="I323" s="132"/>
      <c r="J323" s="132"/>
      <c r="K323" s="54" t="s">
        <v>655</v>
      </c>
      <c r="L323" s="8" t="s">
        <v>685</v>
      </c>
      <c r="M323" s="8" t="s">
        <v>865</v>
      </c>
      <c r="N323" s="8" t="s">
        <v>866</v>
      </c>
      <c r="O323" s="14">
        <v>0.9</v>
      </c>
      <c r="P323" s="37" t="s">
        <v>858</v>
      </c>
      <c r="Q323" s="3" t="s">
        <v>555</v>
      </c>
      <c r="R323" s="8" t="s">
        <v>2784</v>
      </c>
      <c r="T323" s="10">
        <v>600</v>
      </c>
      <c r="U323" s="23">
        <v>1</v>
      </c>
    </row>
    <row r="324" spans="1:21" ht="38.25" customHeight="1">
      <c r="A324" s="51" t="e">
        <f>A323</f>
        <v>#REF!</v>
      </c>
      <c r="B324" s="58" t="str">
        <f>B323</f>
        <v>MONEY TO BURN                       </v>
      </c>
      <c r="C324" s="112" t="s">
        <v>1127</v>
      </c>
      <c r="D324" s="31" t="s">
        <v>990</v>
      </c>
      <c r="E324" s="32" t="s">
        <v>270</v>
      </c>
      <c r="F324" s="3"/>
      <c r="G324" s="71"/>
      <c r="H324" s="81"/>
      <c r="I324" s="81"/>
      <c r="J324" s="81"/>
      <c r="L324" s="8"/>
      <c r="M324" s="8"/>
      <c r="N324" s="8"/>
      <c r="O324" s="14"/>
      <c r="P324" s="3"/>
      <c r="Q324" s="3"/>
      <c r="R324" s="8" t="s">
        <v>2786</v>
      </c>
      <c r="T324" s="10">
        <v>2340</v>
      </c>
      <c r="U324" s="23" t="s">
        <v>914</v>
      </c>
    </row>
    <row r="325" spans="1:21" ht="49.5" customHeight="1">
      <c r="A325" s="51" t="e">
        <f>A324+1</f>
        <v>#REF!</v>
      </c>
      <c r="B325" s="57" t="s">
        <v>2788</v>
      </c>
      <c r="C325" s="111" t="s">
        <v>1127</v>
      </c>
      <c r="D325" s="5" t="s">
        <v>2724</v>
      </c>
      <c r="E325" s="12">
        <f>IF(L325*M325*N325*O325&gt;10000,FLOOR(L325*M325*N325*O325,1000),FLOOR(L325*M325*N325*O325,100))</f>
        <v>6200</v>
      </c>
      <c r="F325" s="3" t="s">
        <v>2052</v>
      </c>
      <c r="G325" s="132"/>
      <c r="H325" s="132"/>
      <c r="I325" s="132"/>
      <c r="J325" s="132"/>
      <c r="K325" s="54" t="s">
        <v>74</v>
      </c>
      <c r="L325" s="8" t="s">
        <v>2729</v>
      </c>
      <c r="M325" s="8" t="s">
        <v>876</v>
      </c>
      <c r="N325" s="8" t="s">
        <v>67</v>
      </c>
      <c r="O325" s="14">
        <v>0.8</v>
      </c>
      <c r="P325" s="37" t="s">
        <v>75</v>
      </c>
      <c r="Q325" s="3" t="s">
        <v>2079</v>
      </c>
      <c r="R325" s="8" t="s">
        <v>2787</v>
      </c>
      <c r="T325" s="10">
        <v>600</v>
      </c>
      <c r="U325" s="23">
        <v>1</v>
      </c>
    </row>
    <row r="326" spans="1:21" ht="38.25" customHeight="1">
      <c r="A326" s="51" t="e">
        <f aca="true" t="shared" si="13" ref="A326:B328">A325</f>
        <v>#REF!</v>
      </c>
      <c r="B326" s="58" t="str">
        <f t="shared" si="13"/>
        <v>MR BEAN                             </v>
      </c>
      <c r="C326" s="112" t="s">
        <v>1127</v>
      </c>
      <c r="D326" s="31" t="s">
        <v>990</v>
      </c>
      <c r="E326" s="32" t="s">
        <v>272</v>
      </c>
      <c r="F326" s="3"/>
      <c r="G326" s="71"/>
      <c r="H326" s="81"/>
      <c r="I326" s="81"/>
      <c r="J326" s="81"/>
      <c r="L326" s="8"/>
      <c r="M326" s="8"/>
      <c r="N326" s="8"/>
      <c r="O326" s="14"/>
      <c r="P326" s="3"/>
      <c r="Q326" s="3"/>
      <c r="R326" s="8" t="s">
        <v>180</v>
      </c>
      <c r="T326" s="160">
        <v>2500</v>
      </c>
      <c r="U326" s="23" t="s">
        <v>3000</v>
      </c>
    </row>
    <row r="327" spans="1:21" ht="38.25" customHeight="1">
      <c r="A327" s="51" t="e">
        <f t="shared" si="13"/>
        <v>#REF!</v>
      </c>
      <c r="B327" s="58" t="str">
        <f t="shared" si="13"/>
        <v>MR BEAN                             </v>
      </c>
      <c r="C327" s="112" t="s">
        <v>1127</v>
      </c>
      <c r="D327" s="31" t="s">
        <v>990</v>
      </c>
      <c r="E327" s="32" t="s">
        <v>270</v>
      </c>
      <c r="F327" s="3"/>
      <c r="G327" s="71"/>
      <c r="H327" s="81"/>
      <c r="I327" s="81"/>
      <c r="J327" s="81"/>
      <c r="L327" s="8"/>
      <c r="M327" s="8"/>
      <c r="N327" s="8"/>
      <c r="O327" s="14"/>
      <c r="P327" s="54" t="s">
        <v>2543</v>
      </c>
      <c r="Q327" s="3"/>
      <c r="R327" s="8" t="s">
        <v>181</v>
      </c>
      <c r="T327" s="10">
        <v>2340</v>
      </c>
      <c r="U327" s="23" t="s">
        <v>914</v>
      </c>
    </row>
    <row r="328" spans="1:21" ht="38.25" customHeight="1">
      <c r="A328" s="51" t="e">
        <f t="shared" si="13"/>
        <v>#REF!</v>
      </c>
      <c r="B328" s="58" t="str">
        <f t="shared" si="13"/>
        <v>MR BEAN                             </v>
      </c>
      <c r="C328" s="112" t="s">
        <v>1127</v>
      </c>
      <c r="D328" s="31" t="s">
        <v>990</v>
      </c>
      <c r="E328" s="32" t="s">
        <v>1354</v>
      </c>
      <c r="F328" s="3"/>
      <c r="G328" s="71"/>
      <c r="H328" s="81"/>
      <c r="I328" s="81"/>
      <c r="J328" s="81"/>
      <c r="L328" s="8"/>
      <c r="M328" s="8"/>
      <c r="N328" s="8"/>
      <c r="O328" s="14"/>
      <c r="P328" s="3"/>
      <c r="Q328" s="3"/>
      <c r="R328" s="8" t="s">
        <v>182</v>
      </c>
      <c r="T328" s="10">
        <v>2100</v>
      </c>
      <c r="U328" s="23" t="s">
        <v>3003</v>
      </c>
    </row>
    <row r="329" spans="1:21" ht="45.75" customHeight="1">
      <c r="A329" s="51" t="e">
        <f>A328+1</f>
        <v>#REF!</v>
      </c>
      <c r="B329" s="57" t="s">
        <v>184</v>
      </c>
      <c r="C329" s="111" t="s">
        <v>1127</v>
      </c>
      <c r="D329" s="5" t="s">
        <v>2724</v>
      </c>
      <c r="E329" s="12">
        <f>IF(L329*M329*N342*O329&gt;10000,FLOOR(L329*M329*N342*O329,1000),FLOOR(L329*M329*N342*O329,100))</f>
        <v>3900</v>
      </c>
      <c r="F329" s="45" t="s">
        <v>2101</v>
      </c>
      <c r="G329" s="132">
        <v>2</v>
      </c>
      <c r="H329" s="132">
        <v>1</v>
      </c>
      <c r="I329" s="132">
        <v>1</v>
      </c>
      <c r="J329" s="132">
        <v>1</v>
      </c>
      <c r="K329" s="55" t="s">
        <v>2544</v>
      </c>
      <c r="L329" s="44" t="s">
        <v>1691</v>
      </c>
      <c r="M329" s="44" t="s">
        <v>1763</v>
      </c>
      <c r="N329" s="44" t="s">
        <v>1766</v>
      </c>
      <c r="O329" s="28">
        <v>0.6</v>
      </c>
      <c r="P329" s="46" t="s">
        <v>153</v>
      </c>
      <c r="Q329" s="3" t="s">
        <v>154</v>
      </c>
      <c r="R329" s="8" t="s">
        <v>183</v>
      </c>
      <c r="T329" s="10">
        <v>600</v>
      </c>
      <c r="U329" s="23">
        <v>1</v>
      </c>
    </row>
    <row r="330" spans="1:21" ht="38.25" customHeight="1">
      <c r="A330" s="51" t="e">
        <f>A329</f>
        <v>#REF!</v>
      </c>
      <c r="B330" s="58" t="str">
        <f>B329</f>
        <v>MR BEAN IN TOWN                     </v>
      </c>
      <c r="C330" s="112" t="s">
        <v>1127</v>
      </c>
      <c r="D330" s="31" t="s">
        <v>990</v>
      </c>
      <c r="E330" s="32" t="s">
        <v>270</v>
      </c>
      <c r="F330" s="3"/>
      <c r="G330" s="71"/>
      <c r="H330" s="81"/>
      <c r="I330" s="81"/>
      <c r="J330" s="81"/>
      <c r="L330" s="8"/>
      <c r="M330" s="8"/>
      <c r="N330" s="8"/>
      <c r="O330" s="14"/>
      <c r="P330" s="3"/>
      <c r="Q330" s="3"/>
      <c r="R330" s="8" t="s">
        <v>185</v>
      </c>
      <c r="T330" s="10">
        <v>2340</v>
      </c>
      <c r="U330" s="23" t="s">
        <v>914</v>
      </c>
    </row>
    <row r="331" spans="1:21" ht="38.25" customHeight="1">
      <c r="A331" s="51" t="e">
        <f>A330</f>
        <v>#REF!</v>
      </c>
      <c r="B331" s="58" t="str">
        <f>B330</f>
        <v>MR BEAN IN TOWN                     </v>
      </c>
      <c r="C331" s="112" t="s">
        <v>1127</v>
      </c>
      <c r="D331" s="31" t="s">
        <v>990</v>
      </c>
      <c r="E331" s="32" t="s">
        <v>1354</v>
      </c>
      <c r="F331" s="3"/>
      <c r="G331" s="71"/>
      <c r="H331" s="81"/>
      <c r="I331" s="81"/>
      <c r="J331" s="81"/>
      <c r="L331" s="8"/>
      <c r="M331" s="8"/>
      <c r="N331" s="8"/>
      <c r="O331" s="14"/>
      <c r="P331" s="3"/>
      <c r="Q331" s="3"/>
      <c r="R331" s="8" t="s">
        <v>186</v>
      </c>
      <c r="T331" s="10">
        <v>2100</v>
      </c>
      <c r="U331" s="23" t="s">
        <v>3003</v>
      </c>
    </row>
    <row r="332" spans="1:21" ht="122.25" customHeight="1">
      <c r="A332" s="51" t="e">
        <f>A331+1</f>
        <v>#REF!</v>
      </c>
      <c r="B332" s="57" t="s">
        <v>1270</v>
      </c>
      <c r="C332" s="111" t="s">
        <v>1127</v>
      </c>
      <c r="D332" s="5" t="s">
        <v>2724</v>
      </c>
      <c r="E332" s="12">
        <f>IF(L332*M332*N332*O332&gt;10000,FLOOR(L332*M332*N332*O332,1000),FLOOR(L332*M332*N332*O332,100))</f>
        <v>7500</v>
      </c>
      <c r="F332" s="3" t="s">
        <v>2052</v>
      </c>
      <c r="G332" s="132"/>
      <c r="H332" s="132"/>
      <c r="I332" s="132"/>
      <c r="J332" s="132"/>
      <c r="K332" s="13" t="s">
        <v>2530</v>
      </c>
      <c r="L332" s="8" t="s">
        <v>1746</v>
      </c>
      <c r="M332" s="8" t="s">
        <v>2498</v>
      </c>
      <c r="N332" s="8" t="s">
        <v>1751</v>
      </c>
      <c r="O332" s="14">
        <v>0.8</v>
      </c>
      <c r="P332" s="37" t="s">
        <v>659</v>
      </c>
      <c r="Q332" s="3" t="s">
        <v>2501</v>
      </c>
      <c r="R332" s="8" t="s">
        <v>187</v>
      </c>
      <c r="T332" s="10">
        <v>600</v>
      </c>
      <c r="U332" s="23">
        <v>1</v>
      </c>
    </row>
    <row r="333" spans="1:21" ht="36" customHeight="1">
      <c r="A333" s="51" t="e">
        <f>A332</f>
        <v>#REF!</v>
      </c>
      <c r="B333" s="58" t="str">
        <f>B332</f>
        <v>MUMMY, The                      </v>
      </c>
      <c r="C333" s="112" t="s">
        <v>1125</v>
      </c>
      <c r="D333" s="31" t="s">
        <v>990</v>
      </c>
      <c r="E333" s="32" t="s">
        <v>270</v>
      </c>
      <c r="F333" s="3"/>
      <c r="G333" s="71"/>
      <c r="H333" s="81"/>
      <c r="I333" s="81"/>
      <c r="J333" s="81"/>
      <c r="L333" s="8"/>
      <c r="M333" s="8"/>
      <c r="N333" s="8"/>
      <c r="O333" s="14"/>
      <c r="P333" s="3"/>
      <c r="Q333" s="3"/>
      <c r="R333" s="8" t="s">
        <v>188</v>
      </c>
      <c r="T333" s="10">
        <v>2340</v>
      </c>
      <c r="U333" s="23" t="s">
        <v>914</v>
      </c>
    </row>
    <row r="334" spans="1:21" ht="57.75" customHeight="1">
      <c r="A334" s="51" t="e">
        <f>A333</f>
        <v>#REF!</v>
      </c>
      <c r="B334" s="58" t="str">
        <f>B333</f>
        <v>MUMMY, The                      </v>
      </c>
      <c r="C334" s="112" t="s">
        <v>1125</v>
      </c>
      <c r="D334" s="31" t="s">
        <v>990</v>
      </c>
      <c r="E334" s="32" t="s">
        <v>1354</v>
      </c>
      <c r="F334" s="3"/>
      <c r="G334" s="71"/>
      <c r="H334" s="81"/>
      <c r="I334" s="81"/>
      <c r="J334" s="81"/>
      <c r="L334" s="8"/>
      <c r="M334" s="8"/>
      <c r="N334" s="8"/>
      <c r="O334" s="14"/>
      <c r="P334" s="3"/>
      <c r="Q334" s="3"/>
      <c r="R334" s="8" t="s">
        <v>189</v>
      </c>
      <c r="T334" s="10">
        <v>2100</v>
      </c>
      <c r="U334" s="23" t="s">
        <v>3003</v>
      </c>
    </row>
    <row r="335" spans="1:21" ht="49.5" customHeight="1">
      <c r="A335" s="51" t="e">
        <f>A334+1</f>
        <v>#REF!</v>
      </c>
      <c r="B335" s="57" t="s">
        <v>1271</v>
      </c>
      <c r="C335" s="111" t="s">
        <v>1127</v>
      </c>
      <c r="D335" s="5" t="s">
        <v>2724</v>
      </c>
      <c r="E335" s="12"/>
      <c r="F335" s="3" t="s">
        <v>2378</v>
      </c>
      <c r="G335" s="132"/>
      <c r="H335" s="132"/>
      <c r="I335" s="132"/>
      <c r="J335" s="132"/>
      <c r="K335" s="13" t="s">
        <v>2530</v>
      </c>
      <c r="L335" s="8" t="s">
        <v>1746</v>
      </c>
      <c r="M335" s="8" t="s">
        <v>2498</v>
      </c>
      <c r="N335" s="8"/>
      <c r="O335" s="14">
        <v>0.8</v>
      </c>
      <c r="P335" s="37"/>
      <c r="Q335" s="3"/>
      <c r="R335" s="8" t="s">
        <v>1272</v>
      </c>
      <c r="T335" s="10">
        <v>600</v>
      </c>
      <c r="U335" s="23">
        <v>1</v>
      </c>
    </row>
    <row r="336" spans="1:21" ht="36" customHeight="1">
      <c r="A336" s="51" t="e">
        <f>A335</f>
        <v>#REF!</v>
      </c>
      <c r="B336" s="58" t="str">
        <f>B335</f>
        <v>MUMMY Returns, The                   </v>
      </c>
      <c r="C336" s="112" t="s">
        <v>1125</v>
      </c>
      <c r="D336" s="31" t="s">
        <v>990</v>
      </c>
      <c r="E336" s="32" t="s">
        <v>270</v>
      </c>
      <c r="F336" s="3"/>
      <c r="G336" s="71"/>
      <c r="H336" s="81"/>
      <c r="I336" s="81"/>
      <c r="J336" s="81"/>
      <c r="L336" s="8"/>
      <c r="M336" s="8"/>
      <c r="N336" s="8"/>
      <c r="O336" s="14"/>
      <c r="P336" s="3"/>
      <c r="Q336" s="3"/>
      <c r="R336" s="8" t="s">
        <v>1273</v>
      </c>
      <c r="T336" s="10">
        <v>2340</v>
      </c>
      <c r="U336" s="23" t="s">
        <v>914</v>
      </c>
    </row>
    <row r="337" spans="1:21" ht="50.25" customHeight="1">
      <c r="A337" s="51" t="e">
        <f>A336+1</f>
        <v>#REF!</v>
      </c>
      <c r="B337" s="57" t="s">
        <v>191</v>
      </c>
      <c r="C337" s="111" t="s">
        <v>1125</v>
      </c>
      <c r="D337" s="5" t="s">
        <v>2724</v>
      </c>
      <c r="E337" s="12">
        <f>IF(L337*M337*N337*O337&gt;10000,FLOOR(L337*M337*N337*O337,1000),FLOOR(L337*M337*N337*O337,100))</f>
        <v>6600</v>
      </c>
      <c r="F337" s="3" t="s">
        <v>2122</v>
      </c>
      <c r="G337" s="132">
        <v>2</v>
      </c>
      <c r="H337" s="132">
        <v>1</v>
      </c>
      <c r="I337" s="132">
        <v>1</v>
      </c>
      <c r="J337" s="132">
        <v>1</v>
      </c>
      <c r="K337" s="54" t="s">
        <v>3148</v>
      </c>
      <c r="L337" s="8" t="s">
        <v>2497</v>
      </c>
      <c r="M337" s="8" t="s">
        <v>1403</v>
      </c>
      <c r="N337" s="8" t="s">
        <v>3149</v>
      </c>
      <c r="O337" s="14">
        <v>0.8</v>
      </c>
      <c r="P337" s="37" t="s">
        <v>3150</v>
      </c>
      <c r="Q337" s="3" t="s">
        <v>2501</v>
      </c>
      <c r="R337" s="8" t="s">
        <v>190</v>
      </c>
      <c r="T337" s="10">
        <v>600</v>
      </c>
      <c r="U337" s="23">
        <v>1</v>
      </c>
    </row>
    <row r="338" spans="1:21" ht="38.25" customHeight="1">
      <c r="A338" s="51" t="e">
        <f>A337</f>
        <v>#REF!</v>
      </c>
      <c r="B338" s="58" t="str">
        <f>B337</f>
        <v>MYSTERIOUS ISLAND                   </v>
      </c>
      <c r="C338" s="112" t="s">
        <v>1125</v>
      </c>
      <c r="D338" s="31" t="s">
        <v>990</v>
      </c>
      <c r="E338" s="32" t="s">
        <v>270</v>
      </c>
      <c r="F338" s="3"/>
      <c r="G338" s="71"/>
      <c r="H338" s="81"/>
      <c r="I338" s="81"/>
      <c r="J338" s="81"/>
      <c r="L338" s="8"/>
      <c r="M338" s="8"/>
      <c r="N338" s="8"/>
      <c r="O338" s="14"/>
      <c r="P338" s="3"/>
      <c r="Q338" s="3"/>
      <c r="R338" s="8" t="s">
        <v>192</v>
      </c>
      <c r="T338" s="10">
        <v>2340</v>
      </c>
      <c r="U338" s="23" t="s">
        <v>914</v>
      </c>
    </row>
    <row r="339" spans="1:21" ht="53.25" customHeight="1">
      <c r="A339" s="51" t="e">
        <f>A338+1</f>
        <v>#REF!</v>
      </c>
      <c r="B339" s="57" t="s">
        <v>194</v>
      </c>
      <c r="C339" s="111" t="s">
        <v>1125</v>
      </c>
      <c r="D339" s="5" t="s">
        <v>2724</v>
      </c>
      <c r="E339" s="12">
        <f>IF(L339*M339*N339*O339&gt;10000,FLOOR(L339*M339*N339*O339,1000),FLOOR(L339*M339*N339*O339,100))</f>
        <v>6100</v>
      </c>
      <c r="F339" s="18" t="s">
        <v>2052</v>
      </c>
      <c r="G339" s="132">
        <v>1</v>
      </c>
      <c r="H339" s="132">
        <v>1</v>
      </c>
      <c r="I339" s="132"/>
      <c r="J339" s="132"/>
      <c r="K339" s="54" t="s">
        <v>2545</v>
      </c>
      <c r="L339" s="8" t="s">
        <v>81</v>
      </c>
      <c r="M339" s="8" t="s">
        <v>79</v>
      </c>
      <c r="N339" s="8" t="s">
        <v>2117</v>
      </c>
      <c r="O339" s="14">
        <v>0.7</v>
      </c>
      <c r="P339" s="35" t="s">
        <v>2053</v>
      </c>
      <c r="Q339" s="3" t="s">
        <v>554</v>
      </c>
      <c r="R339" s="8" t="s">
        <v>193</v>
      </c>
      <c r="T339" s="10">
        <v>600</v>
      </c>
      <c r="U339" s="23">
        <v>1</v>
      </c>
    </row>
    <row r="340" spans="1:21" ht="38.25" customHeight="1">
      <c r="A340" s="51" t="e">
        <f>A339</f>
        <v>#REF!</v>
      </c>
      <c r="B340" s="58" t="str">
        <f>B339</f>
        <v>NELSON MANDELA                      </v>
      </c>
      <c r="C340" s="112" t="s">
        <v>1125</v>
      </c>
      <c r="D340" s="31" t="s">
        <v>990</v>
      </c>
      <c r="E340" s="32" t="s">
        <v>270</v>
      </c>
      <c r="F340" s="3"/>
      <c r="G340" s="71"/>
      <c r="H340" s="81"/>
      <c r="I340" s="81"/>
      <c r="J340" s="81"/>
      <c r="L340" s="8"/>
      <c r="M340" s="8"/>
      <c r="N340" s="8"/>
      <c r="O340" s="14"/>
      <c r="P340" s="3"/>
      <c r="Q340" s="3"/>
      <c r="R340" s="8" t="s">
        <v>195</v>
      </c>
      <c r="T340" s="10">
        <v>2340</v>
      </c>
      <c r="U340" s="23" t="s">
        <v>914</v>
      </c>
    </row>
    <row r="341" spans="1:21" ht="57.75" customHeight="1">
      <c r="A341" s="51" t="e">
        <f>A340+1</f>
        <v>#REF!</v>
      </c>
      <c r="B341" s="57" t="s">
        <v>197</v>
      </c>
      <c r="C341" s="111" t="s">
        <v>1125</v>
      </c>
      <c r="D341" s="5" t="s">
        <v>2724</v>
      </c>
      <c r="E341" s="12">
        <f>IF(L341*M341*N341*O341&gt;10000,FLOOR(L341*M341*N341*O341,1000),FLOOR(L341*M341*N341*O341,100))</f>
        <v>7200</v>
      </c>
      <c r="F341" s="3" t="s">
        <v>2052</v>
      </c>
      <c r="G341" s="132"/>
      <c r="H341" s="132"/>
      <c r="I341" s="132"/>
      <c r="J341" s="132"/>
      <c r="K341" s="54" t="s">
        <v>347</v>
      </c>
      <c r="L341" s="8" t="s">
        <v>1746</v>
      </c>
      <c r="M341" s="8" t="s">
        <v>2498</v>
      </c>
      <c r="N341" s="8" t="s">
        <v>67</v>
      </c>
      <c r="O341" s="14">
        <v>0.8</v>
      </c>
      <c r="P341" s="37" t="s">
        <v>348</v>
      </c>
      <c r="Q341" s="3" t="s">
        <v>577</v>
      </c>
      <c r="R341" s="8" t="s">
        <v>196</v>
      </c>
      <c r="T341" s="10">
        <v>600</v>
      </c>
      <c r="U341" s="23">
        <v>1</v>
      </c>
    </row>
    <row r="342" spans="1:21" ht="50.25" customHeight="1">
      <c r="A342" s="51" t="e">
        <f>A341+1</f>
        <v>#REF!</v>
      </c>
      <c r="B342" s="57" t="s">
        <v>199</v>
      </c>
      <c r="C342" s="111" t="s">
        <v>1125</v>
      </c>
      <c r="D342" s="5" t="s">
        <v>2724</v>
      </c>
      <c r="E342" s="12">
        <f>IF(L342*M342*N342*O342&gt;10000,FLOOR(L342*M342*N342*O342,1000),FLOOR(L342*M342*N342*O342,100))</f>
        <v>4600</v>
      </c>
      <c r="F342" s="18" t="s">
        <v>552</v>
      </c>
      <c r="G342" s="132"/>
      <c r="H342" s="132"/>
      <c r="I342" s="132"/>
      <c r="J342" s="132"/>
      <c r="K342" s="54" t="s">
        <v>2546</v>
      </c>
      <c r="L342" s="8" t="s">
        <v>81</v>
      </c>
      <c r="M342" s="8" t="s">
        <v>79</v>
      </c>
      <c r="N342" s="8" t="s">
        <v>981</v>
      </c>
      <c r="O342" s="14">
        <v>0.6</v>
      </c>
      <c r="P342" s="35" t="s">
        <v>859</v>
      </c>
      <c r="Q342" s="3" t="s">
        <v>980</v>
      </c>
      <c r="R342" s="8" t="s">
        <v>198</v>
      </c>
      <c r="T342" s="10">
        <v>600</v>
      </c>
      <c r="U342" s="23">
        <v>1</v>
      </c>
    </row>
    <row r="343" spans="1:21" ht="38.25" customHeight="1">
      <c r="A343" s="51" t="e">
        <f>A342</f>
        <v>#REF!</v>
      </c>
      <c r="B343" s="58" t="str">
        <f>B342</f>
        <v>OPRAH WINFREY                       </v>
      </c>
      <c r="C343" s="112" t="s">
        <v>1125</v>
      </c>
      <c r="D343" s="31" t="s">
        <v>990</v>
      </c>
      <c r="E343" s="32" t="s">
        <v>270</v>
      </c>
      <c r="F343" s="3"/>
      <c r="G343" s="71"/>
      <c r="H343" s="81"/>
      <c r="I343" s="81"/>
      <c r="J343" s="81"/>
      <c r="L343" s="8"/>
      <c r="M343" s="8"/>
      <c r="N343" s="8"/>
      <c r="O343" s="14"/>
      <c r="P343" s="3"/>
      <c r="Q343" s="3"/>
      <c r="R343" s="8" t="s">
        <v>200</v>
      </c>
      <c r="T343" s="10">
        <v>2340</v>
      </c>
      <c r="U343" s="23" t="s">
        <v>914</v>
      </c>
    </row>
    <row r="344" spans="1:21" ht="57" customHeight="1">
      <c r="A344" s="51" t="e">
        <f>A343+1</f>
        <v>#REF!</v>
      </c>
      <c r="B344" s="57" t="s">
        <v>202</v>
      </c>
      <c r="C344" s="111" t="s">
        <v>1125</v>
      </c>
      <c r="D344" s="5" t="s">
        <v>2724</v>
      </c>
      <c r="E344" s="12">
        <f>IF(L344*M344*N344*O344&gt;10000,FLOOR(L344*M344*N344*O344,1000),FLOOR(L344*M344*N344*O344,100))</f>
        <v>6200</v>
      </c>
      <c r="F344" s="3" t="s">
        <v>290</v>
      </c>
      <c r="G344" s="132"/>
      <c r="H344" s="132"/>
      <c r="I344" s="132">
        <v>1</v>
      </c>
      <c r="J344" s="132"/>
      <c r="K344" s="54" t="s">
        <v>875</v>
      </c>
      <c r="L344" s="8" t="s">
        <v>1746</v>
      </c>
      <c r="M344" s="8" t="s">
        <v>876</v>
      </c>
      <c r="N344" s="8" t="s">
        <v>877</v>
      </c>
      <c r="O344" s="14">
        <v>0.8</v>
      </c>
      <c r="P344" s="37" t="s">
        <v>1401</v>
      </c>
      <c r="Q344" s="3" t="s">
        <v>2501</v>
      </c>
      <c r="R344" s="8" t="s">
        <v>201</v>
      </c>
      <c r="T344" s="10">
        <v>600</v>
      </c>
      <c r="U344" s="23">
        <v>1</v>
      </c>
    </row>
    <row r="345" spans="1:21" ht="38.25" customHeight="1">
      <c r="A345" s="51" t="e">
        <f>A344</f>
        <v>#REF!</v>
      </c>
      <c r="B345" s="58" t="str">
        <f>B344</f>
        <v>PERSUASION                          </v>
      </c>
      <c r="C345" s="112" t="s">
        <v>1125</v>
      </c>
      <c r="D345" s="31" t="s">
        <v>990</v>
      </c>
      <c r="E345" s="32" t="s">
        <v>270</v>
      </c>
      <c r="F345" s="3"/>
      <c r="G345" s="71"/>
      <c r="H345" s="81"/>
      <c r="I345" s="81"/>
      <c r="J345" s="81"/>
      <c r="L345" s="8"/>
      <c r="M345" s="8"/>
      <c r="N345" s="8"/>
      <c r="O345" s="14"/>
      <c r="P345" s="3"/>
      <c r="Q345" s="3"/>
      <c r="R345" s="8" t="s">
        <v>203</v>
      </c>
      <c r="T345" s="10">
        <v>2340</v>
      </c>
      <c r="U345" s="23" t="s">
        <v>914</v>
      </c>
    </row>
    <row r="346" spans="1:21" ht="87" customHeight="1">
      <c r="A346" s="51" t="e">
        <f>A345+1</f>
        <v>#REF!</v>
      </c>
      <c r="B346" s="57" t="s">
        <v>1053</v>
      </c>
      <c r="C346" s="111" t="s">
        <v>1125</v>
      </c>
      <c r="D346" s="5" t="s">
        <v>2724</v>
      </c>
      <c r="E346" s="12">
        <f>IF(L346*M346*N346*O346&gt;10000,FLOOR(L346*M346*N346*O346,1000),FLOOR(L346*M346*N346*O346,100))</f>
        <v>9400</v>
      </c>
      <c r="F346" s="48" t="s">
        <v>2041</v>
      </c>
      <c r="G346" s="132">
        <v>0</v>
      </c>
      <c r="H346" s="132">
        <v>1</v>
      </c>
      <c r="I346" s="132"/>
      <c r="J346" s="132"/>
      <c r="K346" s="54" t="s">
        <v>2547</v>
      </c>
      <c r="L346" s="8" t="s">
        <v>1767</v>
      </c>
      <c r="M346" s="8" t="s">
        <v>1762</v>
      </c>
      <c r="N346" s="8" t="s">
        <v>1837</v>
      </c>
      <c r="O346" s="14">
        <v>0.85</v>
      </c>
      <c r="P346" s="37" t="s">
        <v>1838</v>
      </c>
      <c r="Q346" s="16" t="s">
        <v>1839</v>
      </c>
      <c r="R346" s="8" t="s">
        <v>204</v>
      </c>
      <c r="T346" s="10">
        <v>600</v>
      </c>
      <c r="U346" s="23">
        <v>1</v>
      </c>
    </row>
    <row r="347" spans="1:21" ht="38.25" customHeight="1">
      <c r="A347" s="51" t="e">
        <f>A346</f>
        <v>#REF!</v>
      </c>
      <c r="B347" s="58" t="str">
        <f>B346</f>
        <v>PRINCE AND PAUPER                   </v>
      </c>
      <c r="C347" s="112" t="s">
        <v>1125</v>
      </c>
      <c r="D347" s="31" t="s">
        <v>990</v>
      </c>
      <c r="E347" s="32" t="s">
        <v>270</v>
      </c>
      <c r="F347" s="3"/>
      <c r="G347" s="71"/>
      <c r="H347" s="81"/>
      <c r="I347" s="81"/>
      <c r="J347" s="81"/>
      <c r="L347" s="8"/>
      <c r="M347" s="8"/>
      <c r="N347" s="8"/>
      <c r="O347" s="14"/>
      <c r="P347" s="3"/>
      <c r="Q347" s="3"/>
      <c r="R347" s="8" t="s">
        <v>1054</v>
      </c>
      <c r="T347" s="10">
        <v>2340</v>
      </c>
      <c r="U347" s="23" t="s">
        <v>914</v>
      </c>
    </row>
    <row r="348" spans="1:21" ht="45.75" customHeight="1">
      <c r="A348" s="51" t="e">
        <f>A347+1</f>
        <v>#REF!</v>
      </c>
      <c r="B348" s="57" t="s">
        <v>1056</v>
      </c>
      <c r="C348" s="111" t="s">
        <v>1125</v>
      </c>
      <c r="D348" s="5" t="s">
        <v>2724</v>
      </c>
      <c r="E348" s="12">
        <f>IF(L348*M348*N348*O348&gt;10000,FLOOR(L348*M348*N348*O348,1000),FLOOR(L348*M348*N348*O348,100))</f>
        <v>5700</v>
      </c>
      <c r="F348" s="18" t="s">
        <v>551</v>
      </c>
      <c r="G348" s="132"/>
      <c r="H348" s="132"/>
      <c r="I348" s="132"/>
      <c r="J348" s="132"/>
      <c r="K348" s="56" t="s">
        <v>708</v>
      </c>
      <c r="L348" s="8" t="s">
        <v>705</v>
      </c>
      <c r="M348" s="8" t="s">
        <v>706</v>
      </c>
      <c r="N348" s="8" t="s">
        <v>707</v>
      </c>
      <c r="O348" s="14">
        <v>0.6</v>
      </c>
      <c r="P348" s="35" t="s">
        <v>704</v>
      </c>
      <c r="Q348" s="3" t="s">
        <v>555</v>
      </c>
      <c r="R348" s="8" t="s">
        <v>1055</v>
      </c>
      <c r="T348" s="10">
        <v>600</v>
      </c>
      <c r="U348" s="23">
        <v>1</v>
      </c>
    </row>
    <row r="349" spans="1:21" ht="38.25" customHeight="1">
      <c r="A349" s="51" t="e">
        <f>A348</f>
        <v>#REF!</v>
      </c>
      <c r="B349" s="58" t="str">
        <f>B348</f>
        <v>PROJECT OMEGA                       </v>
      </c>
      <c r="C349" s="112" t="s">
        <v>1125</v>
      </c>
      <c r="D349" s="31" t="s">
        <v>990</v>
      </c>
      <c r="E349" s="32" t="s">
        <v>270</v>
      </c>
      <c r="F349" s="3"/>
      <c r="G349" s="71"/>
      <c r="H349" s="81"/>
      <c r="I349" s="81"/>
      <c r="J349" s="81"/>
      <c r="L349" s="8"/>
      <c r="M349" s="8"/>
      <c r="N349" s="8"/>
      <c r="O349" s="14"/>
      <c r="P349" s="3"/>
      <c r="Q349" s="3"/>
      <c r="R349" s="8" t="s">
        <v>1057</v>
      </c>
      <c r="T349" s="10">
        <v>2340</v>
      </c>
      <c r="U349" s="23" t="s">
        <v>914</v>
      </c>
    </row>
    <row r="350" spans="1:21" ht="67.5" customHeight="1">
      <c r="A350" s="51" t="e">
        <f>A349+1</f>
        <v>#REF!</v>
      </c>
      <c r="B350" s="57" t="s">
        <v>1059</v>
      </c>
      <c r="C350" s="111" t="s">
        <v>1125</v>
      </c>
      <c r="D350" s="5" t="s">
        <v>2724</v>
      </c>
      <c r="E350" s="12">
        <f>IF(L350*M350*N350*O350&gt;10000,FLOOR(L350*M350*N350*O350,1000),FLOOR(L350*M350*N350*O350,100))</f>
        <v>6000</v>
      </c>
      <c r="F350" s="3" t="s">
        <v>2122</v>
      </c>
      <c r="G350" s="132">
        <v>2</v>
      </c>
      <c r="H350" s="132">
        <v>1</v>
      </c>
      <c r="I350" s="134">
        <v>1</v>
      </c>
      <c r="J350" s="132">
        <v>1</v>
      </c>
      <c r="K350" s="54" t="s">
        <v>2123</v>
      </c>
      <c r="L350" s="8" t="s">
        <v>2497</v>
      </c>
      <c r="M350" s="8" t="s">
        <v>2498</v>
      </c>
      <c r="N350" s="8" t="s">
        <v>2124</v>
      </c>
      <c r="O350" s="14">
        <v>0.8</v>
      </c>
      <c r="P350" s="37" t="s">
        <v>2125</v>
      </c>
      <c r="Q350" s="3" t="s">
        <v>2501</v>
      </c>
      <c r="R350" s="8" t="s">
        <v>1058</v>
      </c>
      <c r="T350" s="10">
        <v>600</v>
      </c>
      <c r="U350" s="23">
        <v>1</v>
      </c>
    </row>
    <row r="351" spans="1:21" ht="38.25" customHeight="1">
      <c r="A351" s="51" t="e">
        <f>A350</f>
        <v>#REF!</v>
      </c>
      <c r="B351" s="58" t="str">
        <f>B350</f>
        <v>RAILWAY CHILDREN                    </v>
      </c>
      <c r="C351" s="112" t="s">
        <v>1125</v>
      </c>
      <c r="D351" s="31" t="s">
        <v>990</v>
      </c>
      <c r="E351" s="32" t="s">
        <v>270</v>
      </c>
      <c r="F351" s="3"/>
      <c r="G351" s="71"/>
      <c r="H351" s="81"/>
      <c r="J351" s="81"/>
      <c r="L351" s="8"/>
      <c r="M351" s="8"/>
      <c r="N351" s="8"/>
      <c r="O351" s="14"/>
      <c r="P351" s="3"/>
      <c r="Q351" s="3"/>
      <c r="R351" s="8" t="s">
        <v>1060</v>
      </c>
      <c r="T351" s="10">
        <v>2340</v>
      </c>
      <c r="U351" s="23" t="s">
        <v>914</v>
      </c>
    </row>
    <row r="352" spans="1:21" ht="38.25" customHeight="1">
      <c r="A352" s="51" t="e">
        <f>A351</f>
        <v>#REF!</v>
      </c>
      <c r="B352" s="58" t="str">
        <f>B351</f>
        <v>RAILWAY CHILDREN                    </v>
      </c>
      <c r="C352" s="112" t="s">
        <v>1125</v>
      </c>
      <c r="D352" s="31" t="s">
        <v>990</v>
      </c>
      <c r="E352" s="32" t="s">
        <v>1354</v>
      </c>
      <c r="F352" s="3"/>
      <c r="G352" s="71"/>
      <c r="H352" s="81"/>
      <c r="J352" s="81"/>
      <c r="L352" s="8"/>
      <c r="M352" s="8"/>
      <c r="N352" s="8"/>
      <c r="O352" s="14"/>
      <c r="P352" s="3"/>
      <c r="Q352" s="3"/>
      <c r="R352" s="8" t="s">
        <v>1061</v>
      </c>
      <c r="T352" s="10">
        <v>2100</v>
      </c>
      <c r="U352" s="23" t="s">
        <v>3003</v>
      </c>
    </row>
    <row r="353" spans="1:21" ht="40.5" customHeight="1">
      <c r="A353" s="51" t="e">
        <f>A352+1</f>
        <v>#REF!</v>
      </c>
      <c r="B353" s="57" t="s">
        <v>1063</v>
      </c>
      <c r="C353" s="111" t="s">
        <v>1125</v>
      </c>
      <c r="D353" s="5" t="s">
        <v>2724</v>
      </c>
      <c r="E353" s="12">
        <f>IF(L353*M353*N353*O353&gt;10000,FLOOR(L353*M353*N353*O353,1000),FLOOR(L353*M353*N353*O353,100))</f>
        <v>8600</v>
      </c>
      <c r="F353" s="45" t="s">
        <v>856</v>
      </c>
      <c r="G353" s="132">
        <v>2</v>
      </c>
      <c r="H353" s="132">
        <v>1</v>
      </c>
      <c r="I353" s="134">
        <v>1</v>
      </c>
      <c r="J353" s="132"/>
      <c r="K353" s="54" t="s">
        <v>384</v>
      </c>
      <c r="L353" s="8" t="s">
        <v>2497</v>
      </c>
      <c r="M353" s="8" t="s">
        <v>876</v>
      </c>
      <c r="N353" s="8" t="s">
        <v>2731</v>
      </c>
      <c r="O353" s="14">
        <v>0.8</v>
      </c>
      <c r="P353" s="37" t="s">
        <v>385</v>
      </c>
      <c r="Q353" s="3" t="s">
        <v>2079</v>
      </c>
      <c r="R353" s="8" t="s">
        <v>1062</v>
      </c>
      <c r="T353" s="10">
        <v>600</v>
      </c>
      <c r="U353" s="23">
        <v>1</v>
      </c>
    </row>
    <row r="354" spans="1:21" ht="38.25" customHeight="1">
      <c r="A354" s="51" t="e">
        <f>A353</f>
        <v>#REF!</v>
      </c>
      <c r="B354" s="58" t="str">
        <f>B353</f>
        <v>ROBIN HOOD                          </v>
      </c>
      <c r="C354" s="112" t="s">
        <v>1125</v>
      </c>
      <c r="D354" s="31" t="s">
        <v>990</v>
      </c>
      <c r="E354" s="32" t="s">
        <v>270</v>
      </c>
      <c r="F354" s="3"/>
      <c r="G354" s="71"/>
      <c r="H354" s="81"/>
      <c r="J354" s="81"/>
      <c r="L354" s="8"/>
      <c r="M354" s="8"/>
      <c r="N354" s="8"/>
      <c r="O354" s="14"/>
      <c r="P354" s="3"/>
      <c r="Q354" s="3"/>
      <c r="R354" s="8" t="s">
        <v>1064</v>
      </c>
      <c r="T354" s="10">
        <v>2340</v>
      </c>
      <c r="U354" s="23" t="s">
        <v>914</v>
      </c>
    </row>
    <row r="355" spans="1:21" ht="54.75" customHeight="1">
      <c r="A355" s="51" t="e">
        <f>A354+1</f>
        <v>#REF!</v>
      </c>
      <c r="B355" s="57" t="s">
        <v>2439</v>
      </c>
      <c r="C355" s="111" t="s">
        <v>83</v>
      </c>
      <c r="D355" s="5" t="s">
        <v>84</v>
      </c>
      <c r="E355" s="12">
        <v>10000</v>
      </c>
      <c r="F355" s="3" t="s">
        <v>290</v>
      </c>
      <c r="G355" s="132">
        <v>1</v>
      </c>
      <c r="H355" s="132">
        <v>1</v>
      </c>
      <c r="I355" s="134">
        <v>1</v>
      </c>
      <c r="J355" s="132"/>
      <c r="K355" s="54" t="s">
        <v>85</v>
      </c>
      <c r="L355" s="8" t="s">
        <v>2497</v>
      </c>
      <c r="M355" s="8" t="s">
        <v>2498</v>
      </c>
      <c r="N355" s="8" t="s">
        <v>702</v>
      </c>
      <c r="O355" s="14">
        <v>0.8</v>
      </c>
      <c r="P355" s="37" t="s">
        <v>2772</v>
      </c>
      <c r="Q355" s="3" t="s">
        <v>2079</v>
      </c>
      <c r="R355" s="8" t="s">
        <v>1065</v>
      </c>
      <c r="T355" s="10">
        <v>600</v>
      </c>
      <c r="U355" s="23">
        <v>1</v>
      </c>
    </row>
    <row r="356" spans="1:21" ht="38.25" customHeight="1">
      <c r="A356" s="51" t="e">
        <f>A355</f>
        <v>#REF!</v>
      </c>
      <c r="B356" s="58" t="str">
        <f>B355</f>
        <v>ROBINSON CRUSOE                     </v>
      </c>
      <c r="C356" s="112" t="s">
        <v>1125</v>
      </c>
      <c r="D356" s="31" t="s">
        <v>990</v>
      </c>
      <c r="E356" s="32" t="s">
        <v>270</v>
      </c>
      <c r="F356" s="3"/>
      <c r="G356" s="71"/>
      <c r="H356" s="81"/>
      <c r="J356" s="81"/>
      <c r="L356" s="8"/>
      <c r="M356" s="8"/>
      <c r="N356" s="8"/>
      <c r="O356" s="14"/>
      <c r="P356" s="3"/>
      <c r="Q356" s="3"/>
      <c r="R356" s="8" t="s">
        <v>2440</v>
      </c>
      <c r="T356" s="10">
        <v>2340</v>
      </c>
      <c r="U356" s="23" t="s">
        <v>914</v>
      </c>
    </row>
    <row r="357" spans="1:21" ht="38.25" customHeight="1">
      <c r="A357" s="51" t="e">
        <f>A356</f>
        <v>#REF!</v>
      </c>
      <c r="B357" s="58" t="str">
        <f>B356</f>
        <v>ROBINSON CRUSOE                     </v>
      </c>
      <c r="C357" s="112" t="s">
        <v>1125</v>
      </c>
      <c r="D357" s="31" t="s">
        <v>990</v>
      </c>
      <c r="E357" s="32" t="s">
        <v>270</v>
      </c>
      <c r="F357" s="3"/>
      <c r="G357" s="71"/>
      <c r="H357" s="81"/>
      <c r="J357" s="81"/>
      <c r="L357" s="8"/>
      <c r="M357" s="8"/>
      <c r="N357" s="8"/>
      <c r="O357" s="14"/>
      <c r="P357" s="3"/>
      <c r="Q357" s="3"/>
      <c r="R357" s="8" t="s">
        <v>1328</v>
      </c>
      <c r="T357" s="10">
        <v>2340</v>
      </c>
      <c r="U357" s="23" t="s">
        <v>914</v>
      </c>
    </row>
    <row r="358" spans="1:21" ht="38.25" customHeight="1">
      <c r="A358" s="51" t="e">
        <f>A357+1</f>
        <v>#REF!</v>
      </c>
      <c r="B358" s="57" t="s">
        <v>1274</v>
      </c>
      <c r="C358" s="111" t="s">
        <v>1125</v>
      </c>
      <c r="D358" s="5" t="s">
        <v>2724</v>
      </c>
      <c r="E358" s="12">
        <f>IF(L358*M358*N358*O358&gt;10000,FLOOR(L358*M358*N358*O358,1000),FLOOR(L358*M358*N358*O358,100))</f>
        <v>6000</v>
      </c>
      <c r="F358" s="3" t="s">
        <v>2052</v>
      </c>
      <c r="G358" s="132"/>
      <c r="H358" s="132"/>
      <c r="J358" s="132"/>
      <c r="K358" s="54" t="s">
        <v>2773</v>
      </c>
      <c r="L358" s="8" t="s">
        <v>1746</v>
      </c>
      <c r="M358" s="8" t="s">
        <v>2498</v>
      </c>
      <c r="N358" s="8" t="s">
        <v>572</v>
      </c>
      <c r="O358" s="14">
        <v>0.8</v>
      </c>
      <c r="P358" s="37" t="s">
        <v>2774</v>
      </c>
      <c r="Q358" s="3" t="s">
        <v>2079</v>
      </c>
      <c r="R358" s="8" t="s">
        <v>1329</v>
      </c>
      <c r="T358" s="10">
        <v>600</v>
      </c>
      <c r="U358" s="23">
        <v>1</v>
      </c>
    </row>
    <row r="359" spans="1:21" ht="48.75" customHeight="1">
      <c r="A359" s="51" t="e">
        <f>A358</f>
        <v>#REF!</v>
      </c>
      <c r="B359" s="58" t="str">
        <f>B358</f>
        <v>ROOM IN THE TOWER &amp; OTHER STORY, The</v>
      </c>
      <c r="C359" s="112" t="s">
        <v>1125</v>
      </c>
      <c r="D359" s="31" t="s">
        <v>990</v>
      </c>
      <c r="E359" s="32" t="s">
        <v>272</v>
      </c>
      <c r="F359" s="3"/>
      <c r="G359" s="71"/>
      <c r="H359" s="81"/>
      <c r="J359" s="81"/>
      <c r="L359" s="8"/>
      <c r="M359" s="8"/>
      <c r="N359" s="8"/>
      <c r="O359" s="14"/>
      <c r="P359" s="3"/>
      <c r="Q359" s="3"/>
      <c r="R359" s="8" t="s">
        <v>1330</v>
      </c>
      <c r="T359" s="160">
        <v>2500</v>
      </c>
      <c r="U359" s="23" t="s">
        <v>3000</v>
      </c>
    </row>
    <row r="360" spans="1:21" ht="43.5" customHeight="1">
      <c r="A360" s="51" t="e">
        <f>A359+1</f>
        <v>#REF!</v>
      </c>
      <c r="B360" s="57" t="s">
        <v>1332</v>
      </c>
      <c r="C360" s="111" t="s">
        <v>1125</v>
      </c>
      <c r="D360" s="5" t="s">
        <v>2724</v>
      </c>
      <c r="E360" s="12">
        <f>IF(L360*M360*N360*O360&gt;10000,FLOOR(L360*M360*N360*O360,1000),FLOOR(L360*M360*N360*O360,100))</f>
        <v>8400</v>
      </c>
      <c r="F360" s="3" t="s">
        <v>290</v>
      </c>
      <c r="G360" s="132">
        <v>2</v>
      </c>
      <c r="H360" s="132">
        <v>1</v>
      </c>
      <c r="I360" s="134">
        <v>1</v>
      </c>
      <c r="J360" s="132"/>
      <c r="K360" s="54" t="s">
        <v>3148</v>
      </c>
      <c r="L360" s="8" t="s">
        <v>1746</v>
      </c>
      <c r="M360" s="8" t="s">
        <v>2498</v>
      </c>
      <c r="N360" s="8" t="s">
        <v>2731</v>
      </c>
      <c r="O360" s="14">
        <v>0.8</v>
      </c>
      <c r="P360" s="37" t="s">
        <v>2643</v>
      </c>
      <c r="Q360" s="3" t="s">
        <v>2501</v>
      </c>
      <c r="R360" s="8" t="s">
        <v>1331</v>
      </c>
      <c r="T360" s="10">
        <v>600</v>
      </c>
      <c r="U360" s="23">
        <v>1</v>
      </c>
    </row>
    <row r="361" spans="1:21" ht="38.25" customHeight="1">
      <c r="A361" s="51" t="e">
        <f>A360</f>
        <v>#REF!</v>
      </c>
      <c r="B361" s="58" t="str">
        <f>B360</f>
        <v>ROUND THE WORLD IN 80 DAYS          </v>
      </c>
      <c r="C361" s="112" t="s">
        <v>1125</v>
      </c>
      <c r="D361" s="31" t="s">
        <v>990</v>
      </c>
      <c r="E361" s="32" t="s">
        <v>270</v>
      </c>
      <c r="F361" s="3"/>
      <c r="G361" s="71"/>
      <c r="H361" s="81"/>
      <c r="J361" s="81"/>
      <c r="L361" s="8"/>
      <c r="M361" s="8"/>
      <c r="N361" s="8"/>
      <c r="O361" s="14"/>
      <c r="P361" s="3"/>
      <c r="Q361" s="3"/>
      <c r="R361" s="8" t="s">
        <v>1333</v>
      </c>
      <c r="T361" s="10">
        <v>2340</v>
      </c>
      <c r="U361" s="23" t="s">
        <v>914</v>
      </c>
    </row>
    <row r="362" spans="1:21" ht="38.25" customHeight="1">
      <c r="A362" s="51" t="e">
        <f>A361+1</f>
        <v>#REF!</v>
      </c>
      <c r="B362" s="57" t="s">
        <v>1335</v>
      </c>
      <c r="C362" s="111" t="s">
        <v>1125</v>
      </c>
      <c r="D362" s="5" t="s">
        <v>2724</v>
      </c>
      <c r="E362" s="12">
        <f>IF(L362*M362*N362*O362&gt;10000,FLOOR(L362*M362*N362*O362,1000),FLOOR(L362*M362*N362*O362,100))</f>
        <v>8200</v>
      </c>
      <c r="F362" s="3" t="s">
        <v>2052</v>
      </c>
      <c r="G362" s="132">
        <v>0</v>
      </c>
      <c r="H362" s="132">
        <v>1</v>
      </c>
      <c r="J362" s="132"/>
      <c r="K362" s="54" t="s">
        <v>2059</v>
      </c>
      <c r="L362" s="8" t="s">
        <v>2060</v>
      </c>
      <c r="M362" s="8" t="s">
        <v>2498</v>
      </c>
      <c r="N362" s="8" t="s">
        <v>2061</v>
      </c>
      <c r="O362" s="14">
        <v>0.8</v>
      </c>
      <c r="P362" s="37" t="s">
        <v>324</v>
      </c>
      <c r="Q362" s="3" t="s">
        <v>554</v>
      </c>
      <c r="R362" s="8" t="s">
        <v>1334</v>
      </c>
      <c r="T362" s="10">
        <v>600</v>
      </c>
      <c r="U362" s="23">
        <v>1</v>
      </c>
    </row>
    <row r="363" spans="1:21" ht="38.25" customHeight="1">
      <c r="A363" s="51" t="e">
        <f>A362</f>
        <v>#REF!</v>
      </c>
      <c r="B363" s="58" t="str">
        <f>B362</f>
        <v>SCARLET LETTER                      </v>
      </c>
      <c r="C363" s="112" t="s">
        <v>1125</v>
      </c>
      <c r="D363" s="31" t="s">
        <v>990</v>
      </c>
      <c r="E363" s="32" t="s">
        <v>270</v>
      </c>
      <c r="F363" s="3"/>
      <c r="G363" s="71"/>
      <c r="H363" s="81"/>
      <c r="I363" s="81"/>
      <c r="J363" s="81"/>
      <c r="L363" s="8"/>
      <c r="M363" s="8"/>
      <c r="N363" s="8"/>
      <c r="O363" s="14"/>
      <c r="P363" s="3"/>
      <c r="Q363" s="3"/>
      <c r="R363" s="8" t="s">
        <v>1336</v>
      </c>
      <c r="T363" s="10">
        <v>2340</v>
      </c>
      <c r="U363" s="23" t="s">
        <v>914</v>
      </c>
    </row>
    <row r="364" spans="1:21" ht="38.25" customHeight="1">
      <c r="A364" s="51" t="e">
        <f>A363+1</f>
        <v>#REF!</v>
      </c>
      <c r="B364" s="57" t="s">
        <v>1338</v>
      </c>
      <c r="C364" s="111" t="s">
        <v>1125</v>
      </c>
      <c r="D364" s="5" t="s">
        <v>2724</v>
      </c>
      <c r="E364" s="12">
        <f>IF(L364*M364*N364*O364&gt;10000,FLOOR(L364*M364*N364*O364,1000),FLOOR(L364*M364*N364*O364,100))</f>
        <v>9800</v>
      </c>
      <c r="F364" s="3" t="s">
        <v>1705</v>
      </c>
      <c r="G364" s="132">
        <v>0</v>
      </c>
      <c r="H364" s="132">
        <v>0</v>
      </c>
      <c r="I364" s="132">
        <v>1</v>
      </c>
      <c r="J364" s="132"/>
      <c r="K364" s="54" t="s">
        <v>2548</v>
      </c>
      <c r="L364" s="8" t="s">
        <v>1767</v>
      </c>
      <c r="M364" s="8" t="s">
        <v>1762</v>
      </c>
      <c r="N364" s="8" t="s">
        <v>1704</v>
      </c>
      <c r="O364" s="14">
        <v>0.8</v>
      </c>
      <c r="P364" s="37" t="s">
        <v>1706</v>
      </c>
      <c r="Q364" s="3" t="s">
        <v>387</v>
      </c>
      <c r="R364" s="8" t="s">
        <v>1337</v>
      </c>
      <c r="T364" s="10">
        <v>600</v>
      </c>
      <c r="U364" s="23">
        <v>1</v>
      </c>
    </row>
    <row r="365" spans="1:21" ht="38.25" customHeight="1">
      <c r="A365" s="51" t="e">
        <f>A364</f>
        <v>#REF!</v>
      </c>
      <c r="B365" s="58" t="str">
        <f>B364</f>
        <v>SECRET GARDEN                       </v>
      </c>
      <c r="C365" s="112" t="s">
        <v>1125</v>
      </c>
      <c r="D365" s="31" t="s">
        <v>990</v>
      </c>
      <c r="E365" s="32" t="s">
        <v>270</v>
      </c>
      <c r="F365" s="3"/>
      <c r="G365" s="71"/>
      <c r="H365" s="81"/>
      <c r="I365" s="81"/>
      <c r="J365" s="81"/>
      <c r="L365" s="8"/>
      <c r="M365" s="8"/>
      <c r="N365" s="8"/>
      <c r="O365" s="14"/>
      <c r="P365" s="3" t="s">
        <v>1707</v>
      </c>
      <c r="Q365" s="3"/>
      <c r="R365" s="8" t="s">
        <v>1339</v>
      </c>
      <c r="T365" s="10">
        <v>2340</v>
      </c>
      <c r="U365" s="23" t="s">
        <v>914</v>
      </c>
    </row>
    <row r="366" spans="1:21" ht="44.25" customHeight="1">
      <c r="A366" s="51" t="e">
        <f>A365+1</f>
        <v>#REF!</v>
      </c>
      <c r="B366" s="57" t="s">
        <v>1341</v>
      </c>
      <c r="C366" s="111" t="s">
        <v>1125</v>
      </c>
      <c r="D366" s="5" t="s">
        <v>2724</v>
      </c>
      <c r="E366" s="12">
        <f>IF(L366*M366*N366*O366&gt;10000,FLOOR(L366*M366*N366*O366,1000),FLOOR(L366*M366*N366*O366,100))</f>
        <v>6900</v>
      </c>
      <c r="F366" s="3" t="s">
        <v>556</v>
      </c>
      <c r="G366" s="132"/>
      <c r="H366" s="132"/>
      <c r="I366" s="132"/>
      <c r="J366" s="132"/>
      <c r="K366" s="54" t="s">
        <v>2076</v>
      </c>
      <c r="L366" s="8" t="s">
        <v>1746</v>
      </c>
      <c r="M366" s="8" t="s">
        <v>876</v>
      </c>
      <c r="N366" s="8" t="s">
        <v>2077</v>
      </c>
      <c r="O366" s="14">
        <v>0.45</v>
      </c>
      <c r="P366" s="37" t="s">
        <v>2078</v>
      </c>
      <c r="Q366" s="3" t="s">
        <v>2079</v>
      </c>
      <c r="R366" s="8" t="s">
        <v>1340</v>
      </c>
      <c r="T366" s="10">
        <v>600</v>
      </c>
      <c r="U366" s="23">
        <v>1</v>
      </c>
    </row>
    <row r="367" spans="1:21" ht="38.25" customHeight="1">
      <c r="A367" s="51" t="e">
        <f>A366</f>
        <v>#REF!</v>
      </c>
      <c r="B367" s="58" t="str">
        <f>B366</f>
        <v>SIMPLY SUSPENSE                     </v>
      </c>
      <c r="C367" s="112" t="s">
        <v>1125</v>
      </c>
      <c r="D367" s="31" t="s">
        <v>990</v>
      </c>
      <c r="E367" s="32" t="s">
        <v>270</v>
      </c>
      <c r="F367" s="3"/>
      <c r="G367" s="71"/>
      <c r="H367" s="81"/>
      <c r="I367" s="81"/>
      <c r="J367" s="81"/>
      <c r="L367" s="8"/>
      <c r="M367" s="8"/>
      <c r="N367" s="8"/>
      <c r="O367" s="14"/>
      <c r="P367" s="3"/>
      <c r="Q367" s="3"/>
      <c r="R367" s="8" t="s">
        <v>1342</v>
      </c>
      <c r="T367" s="10">
        <v>2340</v>
      </c>
      <c r="U367" s="23" t="s">
        <v>914</v>
      </c>
    </row>
    <row r="368" spans="1:21" ht="57" customHeight="1">
      <c r="A368" s="51" t="e">
        <f>A367+1</f>
        <v>#REF!</v>
      </c>
      <c r="B368" s="57" t="s">
        <v>564</v>
      </c>
      <c r="C368" s="111" t="s">
        <v>1125</v>
      </c>
      <c r="D368" s="5" t="s">
        <v>2724</v>
      </c>
      <c r="E368" s="12">
        <f>IF(L368*M368*N368*O368&gt;10000,FLOOR(L368*M368*N368*O368,1000),FLOOR(L368*M368*N368*O368,100))</f>
        <v>6800</v>
      </c>
      <c r="F368" s="18" t="s">
        <v>2052</v>
      </c>
      <c r="G368" s="132"/>
      <c r="H368" s="132"/>
      <c r="I368" s="132"/>
      <c r="J368" s="132"/>
      <c r="K368" s="56" t="s">
        <v>287</v>
      </c>
      <c r="L368" s="8" t="s">
        <v>685</v>
      </c>
      <c r="M368" s="8" t="s">
        <v>2049</v>
      </c>
      <c r="N368" s="8" t="s">
        <v>288</v>
      </c>
      <c r="O368" s="14">
        <v>0.5</v>
      </c>
      <c r="P368" s="35" t="s">
        <v>286</v>
      </c>
      <c r="Q368" s="3" t="s">
        <v>554</v>
      </c>
      <c r="R368" s="8" t="s">
        <v>1343</v>
      </c>
      <c r="T368" s="10">
        <v>600</v>
      </c>
      <c r="U368" s="23">
        <v>1</v>
      </c>
    </row>
    <row r="369" spans="1:21" ht="53.25" customHeight="1">
      <c r="A369" s="51" t="e">
        <f>A368+1</f>
        <v>#REF!</v>
      </c>
      <c r="B369" s="57" t="s">
        <v>566</v>
      </c>
      <c r="C369" s="111" t="s">
        <v>1125</v>
      </c>
      <c r="D369" s="5" t="s">
        <v>2724</v>
      </c>
      <c r="E369" s="12">
        <f>IF(L369*M369*N369*O369&gt;10000,FLOOR(L369*M369*N369*O369,1000),FLOOR(L369*M369*N369*O369,100))</f>
        <v>9200</v>
      </c>
      <c r="F369" s="45" t="s">
        <v>1705</v>
      </c>
      <c r="G369" s="132">
        <v>0</v>
      </c>
      <c r="H369" s="132">
        <v>1</v>
      </c>
      <c r="I369" s="132">
        <v>1</v>
      </c>
      <c r="J369" s="132"/>
      <c r="K369" s="54" t="s">
        <v>2549</v>
      </c>
      <c r="L369" s="8" t="s">
        <v>131</v>
      </c>
      <c r="M369" s="8" t="s">
        <v>1762</v>
      </c>
      <c r="N369" s="8" t="s">
        <v>865</v>
      </c>
      <c r="O369" s="14">
        <v>0.85</v>
      </c>
      <c r="P369" s="46" t="s">
        <v>378</v>
      </c>
      <c r="Q369" s="3" t="s">
        <v>379</v>
      </c>
      <c r="R369" s="8" t="s">
        <v>565</v>
      </c>
      <c r="T369" s="10">
        <v>600</v>
      </c>
      <c r="U369" s="23">
        <v>1</v>
      </c>
    </row>
    <row r="370" spans="1:21" ht="38.25" customHeight="1">
      <c r="A370" s="51" t="e">
        <f>A369</f>
        <v>#REF!</v>
      </c>
      <c r="B370" s="58" t="str">
        <f>B369</f>
        <v>SMALL SOLDIERS                      </v>
      </c>
      <c r="C370" s="112" t="s">
        <v>1125</v>
      </c>
      <c r="D370" s="31" t="s">
        <v>990</v>
      </c>
      <c r="E370" s="32" t="s">
        <v>270</v>
      </c>
      <c r="F370" s="3"/>
      <c r="G370" s="71"/>
      <c r="H370" s="81"/>
      <c r="I370" s="81"/>
      <c r="J370" s="81"/>
      <c r="L370" s="8"/>
      <c r="M370" s="8"/>
      <c r="N370" s="8"/>
      <c r="O370" s="14"/>
      <c r="P370" s="3"/>
      <c r="Q370" s="3"/>
      <c r="R370" s="8" t="s">
        <v>567</v>
      </c>
      <c r="T370" s="10">
        <v>2340</v>
      </c>
      <c r="U370" s="23" t="s">
        <v>914</v>
      </c>
    </row>
    <row r="371" spans="1:21" ht="118.5" customHeight="1">
      <c r="A371" s="51" t="e">
        <f>A370+1</f>
        <v>#REF!</v>
      </c>
      <c r="B371" s="57" t="s">
        <v>578</v>
      </c>
      <c r="C371" s="111" t="s">
        <v>1125</v>
      </c>
      <c r="D371" s="5" t="s">
        <v>2724</v>
      </c>
      <c r="E371" s="12">
        <f>IF(L371*M371*N371*O371&gt;10000,FLOOR(L371*M371*N371*O371,1000),FLOOR(L371*M371*N371*O371,100))</f>
        <v>7200</v>
      </c>
      <c r="F371" s="3" t="s">
        <v>174</v>
      </c>
      <c r="G371" s="132">
        <v>0</v>
      </c>
      <c r="H371" s="132">
        <v>1</v>
      </c>
      <c r="I371" s="132"/>
      <c r="J371" s="132"/>
      <c r="K371" s="54" t="s">
        <v>2766</v>
      </c>
      <c r="L371" s="8" t="s">
        <v>1746</v>
      </c>
      <c r="M371" s="8" t="s">
        <v>2767</v>
      </c>
      <c r="N371" s="8" t="s">
        <v>2768</v>
      </c>
      <c r="O371" s="14">
        <v>0.8</v>
      </c>
      <c r="P371" s="35" t="s">
        <v>1207</v>
      </c>
      <c r="Q371" s="3" t="s">
        <v>2501</v>
      </c>
      <c r="R371" s="8" t="s">
        <v>568</v>
      </c>
      <c r="T371" s="10">
        <v>600</v>
      </c>
      <c r="U371" s="23">
        <v>1</v>
      </c>
    </row>
    <row r="372" spans="1:21" ht="42" customHeight="1">
      <c r="A372" s="51" t="e">
        <f>A371</f>
        <v>#REF!</v>
      </c>
      <c r="B372" s="58" t="str">
        <f>B371</f>
        <v>STEALING THE HILLS                  </v>
      </c>
      <c r="C372" s="112" t="s">
        <v>1125</v>
      </c>
      <c r="D372" s="31" t="s">
        <v>990</v>
      </c>
      <c r="E372" s="32" t="s">
        <v>270</v>
      </c>
      <c r="F372" s="3"/>
      <c r="G372" s="71"/>
      <c r="H372" s="81"/>
      <c r="I372" s="81"/>
      <c r="J372" s="81"/>
      <c r="L372" s="8"/>
      <c r="M372" s="8"/>
      <c r="N372" s="8"/>
      <c r="O372" s="14"/>
      <c r="P372" s="3"/>
      <c r="Q372" s="3"/>
      <c r="R372" s="8" t="s">
        <v>579</v>
      </c>
      <c r="T372" s="10">
        <v>2340</v>
      </c>
      <c r="U372" s="23" t="s">
        <v>914</v>
      </c>
    </row>
    <row r="373" spans="1:21" ht="61.5" customHeight="1">
      <c r="A373" s="51" t="e">
        <f>A372+1</f>
        <v>#REF!</v>
      </c>
      <c r="B373" s="57" t="s">
        <v>581</v>
      </c>
      <c r="C373" s="111" t="s">
        <v>1125</v>
      </c>
      <c r="D373" s="5" t="s">
        <v>2724</v>
      </c>
      <c r="E373" s="12">
        <f>IF(L373*M373*N373*O373&gt;10000,FLOOR(L373*M373*N373*O373,1000),FLOOR(L373*M373*N373*O373,100))</f>
        <v>5200</v>
      </c>
      <c r="F373" s="18" t="s">
        <v>556</v>
      </c>
      <c r="G373" s="132">
        <v>0</v>
      </c>
      <c r="H373" s="132">
        <v>1</v>
      </c>
      <c r="I373" s="132"/>
      <c r="J373" s="132"/>
      <c r="K373" s="54" t="s">
        <v>2531</v>
      </c>
      <c r="L373" s="8" t="s">
        <v>685</v>
      </c>
      <c r="M373" s="8" t="s">
        <v>2049</v>
      </c>
      <c r="N373" s="8" t="s">
        <v>2050</v>
      </c>
      <c r="O373" s="14">
        <v>0.6</v>
      </c>
      <c r="P373" s="35" t="s">
        <v>289</v>
      </c>
      <c r="Q373" s="3" t="s">
        <v>554</v>
      </c>
      <c r="R373" s="8" t="s">
        <v>580</v>
      </c>
      <c r="T373" s="10">
        <v>600</v>
      </c>
      <c r="U373" s="23">
        <v>1</v>
      </c>
    </row>
    <row r="374" spans="1:21" ht="38.25" customHeight="1">
      <c r="A374" s="51" t="e">
        <f>A373</f>
        <v>#REF!</v>
      </c>
      <c r="B374" s="58" t="str">
        <f>B373</f>
        <v>STORM                               </v>
      </c>
      <c r="C374" s="112" t="s">
        <v>1125</v>
      </c>
      <c r="D374" s="31" t="s">
        <v>990</v>
      </c>
      <c r="E374" s="32" t="s">
        <v>270</v>
      </c>
      <c r="F374" s="3"/>
      <c r="G374" s="71"/>
      <c r="H374" s="81"/>
      <c r="I374" s="81"/>
      <c r="J374" s="81"/>
      <c r="L374" s="8"/>
      <c r="M374" s="8"/>
      <c r="N374" s="8"/>
      <c r="O374" s="14"/>
      <c r="P374" s="3"/>
      <c r="Q374" s="3"/>
      <c r="R374" s="8" t="s">
        <v>582</v>
      </c>
      <c r="T374" s="10">
        <v>2340</v>
      </c>
      <c r="U374" s="23" t="s">
        <v>914</v>
      </c>
    </row>
    <row r="375" spans="1:21" ht="64.5" customHeight="1">
      <c r="A375" s="51" t="e">
        <f>A374+1</f>
        <v>#REF!</v>
      </c>
      <c r="B375" s="57" t="s">
        <v>585</v>
      </c>
      <c r="C375" s="111" t="s">
        <v>1125</v>
      </c>
      <c r="D375" s="5" t="s">
        <v>2724</v>
      </c>
      <c r="E375" s="12">
        <f>IF(L375*M375*N375*O375&gt;10000,FLOOR(L375*M375*N375*O375,1000),FLOOR(L375*M375*N375*O375,100))</f>
        <v>6300</v>
      </c>
      <c r="F375" s="3" t="s">
        <v>290</v>
      </c>
      <c r="G375" s="132">
        <v>0</v>
      </c>
      <c r="H375" s="132">
        <v>1</v>
      </c>
      <c r="I375" s="132">
        <v>1</v>
      </c>
      <c r="J375" s="132"/>
      <c r="K375" s="54" t="s">
        <v>2640</v>
      </c>
      <c r="L375" s="8" t="s">
        <v>1746</v>
      </c>
      <c r="M375" s="8" t="s">
        <v>1403</v>
      </c>
      <c r="N375" s="8" t="s">
        <v>2641</v>
      </c>
      <c r="O375" s="14">
        <v>0.8</v>
      </c>
      <c r="P375" s="37" t="s">
        <v>2642</v>
      </c>
      <c r="Q375" s="3" t="s">
        <v>2501</v>
      </c>
      <c r="R375" s="8" t="s">
        <v>584</v>
      </c>
      <c r="T375" s="10">
        <v>600</v>
      </c>
      <c r="U375" s="23">
        <v>1</v>
      </c>
    </row>
    <row r="376" spans="1:21" ht="38.25" customHeight="1">
      <c r="A376" s="51" t="e">
        <f>A375</f>
        <v>#REF!</v>
      </c>
      <c r="B376" s="58" t="str">
        <f>B375</f>
        <v>STORY OF TREASURE SEEKERS           </v>
      </c>
      <c r="C376" s="112" t="s">
        <v>1125</v>
      </c>
      <c r="D376" s="31" t="s">
        <v>990</v>
      </c>
      <c r="E376" s="32" t="s">
        <v>270</v>
      </c>
      <c r="F376" s="3"/>
      <c r="G376" s="71"/>
      <c r="H376" s="81"/>
      <c r="I376" s="81"/>
      <c r="J376" s="81"/>
      <c r="L376" s="8"/>
      <c r="M376" s="8"/>
      <c r="N376" s="8"/>
      <c r="O376" s="14"/>
      <c r="P376" s="3"/>
      <c r="Q376" s="3"/>
      <c r="R376" s="8" t="s">
        <v>583</v>
      </c>
      <c r="T376" s="10">
        <v>2340</v>
      </c>
      <c r="U376" s="23" t="s">
        <v>914</v>
      </c>
    </row>
    <row r="377" spans="1:21" ht="50.25" customHeight="1">
      <c r="A377" s="51" t="e">
        <f>A375+1</f>
        <v>#REF!</v>
      </c>
      <c r="B377" s="57" t="s">
        <v>587</v>
      </c>
      <c r="C377" s="111" t="s">
        <v>1125</v>
      </c>
      <c r="D377" s="5" t="s">
        <v>2724</v>
      </c>
      <c r="E377" s="12">
        <f>IF(L377*M377*N377*O377&gt;10000,FLOOR(L377*M377*N377*O377,1000),FLOOR(L377*M377*N377*O377,100))</f>
        <v>8300</v>
      </c>
      <c r="F377" s="3" t="s">
        <v>2052</v>
      </c>
      <c r="G377" s="132"/>
      <c r="H377" s="132"/>
      <c r="I377" s="132"/>
      <c r="J377" s="132"/>
      <c r="K377" s="54" t="s">
        <v>2550</v>
      </c>
      <c r="L377" s="8" t="s">
        <v>2497</v>
      </c>
      <c r="M377" s="8" t="s">
        <v>876</v>
      </c>
      <c r="N377" s="8" t="s">
        <v>67</v>
      </c>
      <c r="O377" s="14">
        <v>0.9</v>
      </c>
      <c r="P377" s="37" t="s">
        <v>661</v>
      </c>
      <c r="Q377" s="3" t="s">
        <v>554</v>
      </c>
      <c r="R377" s="8" t="s">
        <v>586</v>
      </c>
      <c r="T377" s="10">
        <v>600</v>
      </c>
      <c r="U377" s="23">
        <v>1</v>
      </c>
    </row>
    <row r="378" spans="1:21" ht="38.25" customHeight="1">
      <c r="A378" s="51" t="e">
        <f>A377+1</f>
        <v>#REF!</v>
      </c>
      <c r="B378" s="57" t="s">
        <v>589</v>
      </c>
      <c r="C378" s="111" t="s">
        <v>1128</v>
      </c>
      <c r="D378" s="5" t="s">
        <v>2724</v>
      </c>
      <c r="E378" s="12">
        <f>IF(L378*M378*N378*O378&gt;10000,FLOOR(L378*M378*N378*O378,1000),FLOOR(L378*M378*N378*O378,100))</f>
        <v>2400</v>
      </c>
      <c r="F378" s="3" t="s">
        <v>2052</v>
      </c>
      <c r="G378" s="132">
        <v>0</v>
      </c>
      <c r="H378" s="132">
        <v>1</v>
      </c>
      <c r="I378" s="132"/>
      <c r="J378" s="132"/>
      <c r="K378" s="54" t="s">
        <v>1142</v>
      </c>
      <c r="L378" s="8" t="s">
        <v>2729</v>
      </c>
      <c r="M378" s="8" t="s">
        <v>3147</v>
      </c>
      <c r="N378" s="8" t="s">
        <v>3147</v>
      </c>
      <c r="O378" s="14">
        <v>0.6</v>
      </c>
      <c r="P378" s="37" t="s">
        <v>2775</v>
      </c>
      <c r="Q378" s="3" t="s">
        <v>2079</v>
      </c>
      <c r="R378" s="8" t="s">
        <v>588</v>
      </c>
      <c r="T378" s="10">
        <v>600</v>
      </c>
      <c r="U378" s="23">
        <v>1</v>
      </c>
    </row>
    <row r="379" spans="1:21" ht="38.25" customHeight="1">
      <c r="A379" s="51" t="e">
        <f>A378</f>
        <v>#REF!</v>
      </c>
      <c r="B379" s="58" t="str">
        <f>B378</f>
        <v>SUPERMODELS                         </v>
      </c>
      <c r="C379" s="112" t="s">
        <v>1128</v>
      </c>
      <c r="D379" s="31" t="s">
        <v>990</v>
      </c>
      <c r="E379" s="32" t="s">
        <v>270</v>
      </c>
      <c r="F379" s="3"/>
      <c r="G379" s="71"/>
      <c r="H379" s="81"/>
      <c r="I379" s="81"/>
      <c r="J379" s="81"/>
      <c r="L379" s="8"/>
      <c r="M379" s="8"/>
      <c r="N379" s="8"/>
      <c r="O379" s="14"/>
      <c r="P379" s="3"/>
      <c r="Q379" s="3"/>
      <c r="R379" s="8" t="s">
        <v>590</v>
      </c>
      <c r="T379" s="10">
        <v>2340</v>
      </c>
      <c r="U379" s="23" t="s">
        <v>914</v>
      </c>
    </row>
    <row r="380" spans="1:21" ht="38.25" customHeight="1">
      <c r="A380" s="51" t="e">
        <f>A379</f>
        <v>#REF!</v>
      </c>
      <c r="B380" s="58" t="str">
        <f>B379</f>
        <v>SUPERMODELS                         </v>
      </c>
      <c r="C380" s="112" t="s">
        <v>1128</v>
      </c>
      <c r="D380" s="31" t="s">
        <v>990</v>
      </c>
      <c r="E380" s="32" t="s">
        <v>270</v>
      </c>
      <c r="F380" s="3"/>
      <c r="G380" s="71"/>
      <c r="H380" s="81"/>
      <c r="I380" s="81"/>
      <c r="J380" s="81"/>
      <c r="L380" s="8"/>
      <c r="M380" s="8"/>
      <c r="N380" s="8"/>
      <c r="O380" s="14"/>
      <c r="P380" s="3"/>
      <c r="Q380" s="3"/>
      <c r="R380" s="8" t="s">
        <v>591</v>
      </c>
      <c r="T380" s="10">
        <v>2340</v>
      </c>
      <c r="U380" s="23" t="s">
        <v>914</v>
      </c>
    </row>
    <row r="381" spans="1:21" ht="60.75" customHeight="1">
      <c r="A381" s="51" t="e">
        <f>A380+1</f>
        <v>#REF!</v>
      </c>
      <c r="B381" s="57" t="s">
        <v>2734</v>
      </c>
      <c r="C381" s="111" t="s">
        <v>1128</v>
      </c>
      <c r="D381" s="5" t="s">
        <v>2724</v>
      </c>
      <c r="E381" s="12">
        <f>IF(L381*M381*N381*O381&gt;10000,FLOOR(L381*M381*N381*O381,1000),FLOOR(L381*M381*N381*O381,100))</f>
        <v>7700</v>
      </c>
      <c r="F381" s="3" t="s">
        <v>2101</v>
      </c>
      <c r="G381" s="132">
        <v>2</v>
      </c>
      <c r="H381" s="132">
        <v>1</v>
      </c>
      <c r="I381" s="134">
        <v>1</v>
      </c>
      <c r="J381" s="132">
        <v>1</v>
      </c>
      <c r="K381" s="54" t="s">
        <v>68</v>
      </c>
      <c r="L381" s="8" t="s">
        <v>1761</v>
      </c>
      <c r="M381" s="8" t="s">
        <v>1762</v>
      </c>
      <c r="N381" s="8" t="s">
        <v>2099</v>
      </c>
      <c r="O381" s="14">
        <v>0.85</v>
      </c>
      <c r="P381" s="37" t="s">
        <v>1786</v>
      </c>
      <c r="Q381" s="3" t="s">
        <v>387</v>
      </c>
      <c r="R381" s="8" t="s">
        <v>592</v>
      </c>
      <c r="T381" s="10">
        <v>600</v>
      </c>
      <c r="U381" s="23">
        <v>1</v>
      </c>
    </row>
    <row r="382" spans="1:21" ht="38.25" customHeight="1">
      <c r="A382" s="51" t="e">
        <f>A381</f>
        <v>#REF!</v>
      </c>
      <c r="B382" s="58" t="str">
        <f>B381</f>
        <v>SWEET VALLEY HIGH-SECRETS           </v>
      </c>
      <c r="C382" s="112" t="s">
        <v>1128</v>
      </c>
      <c r="D382" s="31" t="s">
        <v>990</v>
      </c>
      <c r="E382" s="32" t="s">
        <v>270</v>
      </c>
      <c r="F382" s="3"/>
      <c r="G382" s="71"/>
      <c r="H382" s="81"/>
      <c r="J382" s="81"/>
      <c r="L382" s="8"/>
      <c r="M382" s="8"/>
      <c r="N382" s="8"/>
      <c r="O382" s="14"/>
      <c r="P382" s="3"/>
      <c r="Q382" s="3"/>
      <c r="R382" s="8" t="s">
        <v>1275</v>
      </c>
      <c r="T382" s="10">
        <v>2340</v>
      </c>
      <c r="U382" s="23" t="s">
        <v>914</v>
      </c>
    </row>
    <row r="383" spans="1:21" ht="74.25" customHeight="1">
      <c r="A383" s="51" t="e">
        <f>A381+1</f>
        <v>#REF!</v>
      </c>
      <c r="B383" s="57" t="s">
        <v>2736</v>
      </c>
      <c r="C383" s="111" t="s">
        <v>1128</v>
      </c>
      <c r="D383" s="5" t="s">
        <v>2724</v>
      </c>
      <c r="E383" s="12">
        <f>IF(L383*M383*N383*O383&gt;10000,FLOOR(L383*M383*N383*O383,1000),FLOOR(L383*M383*N383*O383,100))</f>
        <v>6600</v>
      </c>
      <c r="F383" s="3" t="s">
        <v>290</v>
      </c>
      <c r="G383" s="132">
        <v>2</v>
      </c>
      <c r="H383" s="132">
        <v>1</v>
      </c>
      <c r="I383" s="134">
        <v>1</v>
      </c>
      <c r="J383" s="132">
        <v>1</v>
      </c>
      <c r="K383" s="54" t="s">
        <v>68</v>
      </c>
      <c r="L383" s="8" t="s">
        <v>1746</v>
      </c>
      <c r="M383" s="8" t="s">
        <v>1747</v>
      </c>
      <c r="N383" s="8" t="s">
        <v>67</v>
      </c>
      <c r="O383" s="14">
        <v>0.8</v>
      </c>
      <c r="P383" s="37" t="s">
        <v>2100</v>
      </c>
      <c r="Q383" s="3" t="s">
        <v>387</v>
      </c>
      <c r="R383" s="8" t="s">
        <v>2735</v>
      </c>
      <c r="T383" s="10">
        <v>600</v>
      </c>
      <c r="U383" s="23">
        <v>1</v>
      </c>
    </row>
    <row r="384" spans="1:21" ht="74.25" customHeight="1">
      <c r="A384" s="51" t="e">
        <f>A383+1</f>
        <v>#REF!</v>
      </c>
      <c r="B384" s="57" t="s">
        <v>2738</v>
      </c>
      <c r="C384" s="111" t="s">
        <v>1128</v>
      </c>
      <c r="D384" s="5" t="s">
        <v>2724</v>
      </c>
      <c r="E384" s="12">
        <f>IF(L384*M384*N384*O384&gt;10000,FLOOR(L384*M384*N384*O384,1000),FLOOR(L384*M384*N384*O384,100))</f>
        <v>8900</v>
      </c>
      <c r="F384" s="3" t="s">
        <v>174</v>
      </c>
      <c r="G384" s="132">
        <v>0</v>
      </c>
      <c r="H384" s="132">
        <v>1</v>
      </c>
      <c r="I384" s="132"/>
      <c r="J384" s="132"/>
      <c r="K384" s="54" t="s">
        <v>173</v>
      </c>
      <c r="L384" s="8" t="s">
        <v>1746</v>
      </c>
      <c r="M384" s="8" t="s">
        <v>2498</v>
      </c>
      <c r="N384" s="8" t="s">
        <v>2731</v>
      </c>
      <c r="O384" s="14">
        <v>0.85</v>
      </c>
      <c r="P384" s="37" t="s">
        <v>660</v>
      </c>
      <c r="Q384" s="3" t="s">
        <v>554</v>
      </c>
      <c r="R384" s="8" t="s">
        <v>2737</v>
      </c>
      <c r="T384" s="10">
        <v>600</v>
      </c>
      <c r="U384" s="23">
        <v>1</v>
      </c>
    </row>
    <row r="385" spans="1:21" ht="38.25" customHeight="1">
      <c r="A385" s="51" t="e">
        <f>A384</f>
        <v>#REF!</v>
      </c>
      <c r="B385" s="58" t="str">
        <f>B384</f>
        <v>TALES FROM ARABIAN NIGHTS           </v>
      </c>
      <c r="C385" s="112" t="s">
        <v>1128</v>
      </c>
      <c r="D385" s="31" t="s">
        <v>990</v>
      </c>
      <c r="E385" s="32" t="s">
        <v>270</v>
      </c>
      <c r="F385" s="3"/>
      <c r="G385" s="71"/>
      <c r="H385" s="81"/>
      <c r="I385" s="81"/>
      <c r="J385" s="81"/>
      <c r="L385" s="8"/>
      <c r="M385" s="8"/>
      <c r="N385" s="8"/>
      <c r="O385" s="14"/>
      <c r="P385" s="3"/>
      <c r="Q385" s="3"/>
      <c r="R385" s="8" t="s">
        <v>2739</v>
      </c>
      <c r="T385" s="10">
        <v>2340</v>
      </c>
      <c r="U385" s="23" t="s">
        <v>914</v>
      </c>
    </row>
    <row r="386" spans="1:21" ht="55.5" customHeight="1">
      <c r="A386" s="51" t="e">
        <f>A385+1</f>
        <v>#REF!</v>
      </c>
      <c r="B386" s="57" t="s">
        <v>2741</v>
      </c>
      <c r="C386" s="111" t="s">
        <v>1128</v>
      </c>
      <c r="D386" s="5" t="s">
        <v>2724</v>
      </c>
      <c r="E386" s="12">
        <f>IF(L386*M386*N386*O386&gt;10000,FLOOR(L386*M386*N386*O386,1000),FLOOR(L386*M386*N386*O386,100))</f>
        <v>10000</v>
      </c>
      <c r="F386" s="18" t="s">
        <v>290</v>
      </c>
      <c r="G386" s="132">
        <v>0</v>
      </c>
      <c r="H386" s="132">
        <v>1</v>
      </c>
      <c r="I386" s="132">
        <v>1</v>
      </c>
      <c r="J386" s="132"/>
      <c r="K386" s="54" t="s">
        <v>2551</v>
      </c>
      <c r="L386" s="8" t="s">
        <v>2048</v>
      </c>
      <c r="M386" s="8" t="s">
        <v>2049</v>
      </c>
      <c r="N386" s="8" t="s">
        <v>2049</v>
      </c>
      <c r="O386" s="14">
        <v>0.75</v>
      </c>
      <c r="P386" s="35" t="s">
        <v>1678</v>
      </c>
      <c r="Q386" s="3" t="s">
        <v>554</v>
      </c>
      <c r="R386" s="8" t="s">
        <v>2740</v>
      </c>
      <c r="T386" s="10">
        <v>600</v>
      </c>
      <c r="U386" s="23">
        <v>1</v>
      </c>
    </row>
    <row r="387" spans="1:21" ht="38.25" customHeight="1">
      <c r="A387" s="51" t="e">
        <f>A386</f>
        <v>#REF!</v>
      </c>
      <c r="B387" s="58" t="str">
        <f>B386</f>
        <v>TALES FROM HANS ANDERSEN            </v>
      </c>
      <c r="C387" s="112" t="s">
        <v>1128</v>
      </c>
      <c r="D387" s="31" t="s">
        <v>990</v>
      </c>
      <c r="E387" s="32" t="s">
        <v>270</v>
      </c>
      <c r="F387" s="3"/>
      <c r="G387" s="71"/>
      <c r="H387" s="81"/>
      <c r="I387" s="81"/>
      <c r="J387" s="81"/>
      <c r="L387" s="8"/>
      <c r="M387" s="8"/>
      <c r="N387" s="8"/>
      <c r="O387" s="14"/>
      <c r="P387" s="3"/>
      <c r="Q387" s="3"/>
      <c r="R387" s="8" t="s">
        <v>2742</v>
      </c>
      <c r="T387" s="10">
        <v>2340</v>
      </c>
      <c r="U387" s="23" t="s">
        <v>914</v>
      </c>
    </row>
    <row r="388" spans="1:21" ht="54" customHeight="1">
      <c r="A388" s="51" t="e">
        <f>A387+1</f>
        <v>#REF!</v>
      </c>
      <c r="B388" s="57" t="s">
        <v>1276</v>
      </c>
      <c r="C388" s="111" t="s">
        <v>1128</v>
      </c>
      <c r="D388" s="5" t="s">
        <v>2724</v>
      </c>
      <c r="E388" s="12">
        <f>IF(L388*M388*N388*O388&gt;10000,FLOOR(L388*M388*N388*O388,1000),FLOOR(L388*M388*N388*O388,100))</f>
        <v>9500</v>
      </c>
      <c r="F388" s="3" t="s">
        <v>290</v>
      </c>
      <c r="G388" s="132">
        <v>2</v>
      </c>
      <c r="H388" s="132">
        <v>1</v>
      </c>
      <c r="I388" s="132">
        <v>1</v>
      </c>
      <c r="J388" s="132"/>
      <c r="K388" s="54" t="s">
        <v>2776</v>
      </c>
      <c r="L388" s="8" t="s">
        <v>2497</v>
      </c>
      <c r="M388" s="8" t="s">
        <v>876</v>
      </c>
      <c r="N388" s="8" t="s">
        <v>1403</v>
      </c>
      <c r="O388" s="14">
        <v>0.8</v>
      </c>
      <c r="P388" s="37" t="s">
        <v>2777</v>
      </c>
      <c r="Q388" s="3" t="s">
        <v>2079</v>
      </c>
      <c r="R388" s="8" t="s">
        <v>2751</v>
      </c>
      <c r="T388" s="10">
        <v>600</v>
      </c>
      <c r="U388" s="23">
        <v>1</v>
      </c>
    </row>
    <row r="389" spans="1:21" ht="38.25" customHeight="1">
      <c r="A389" s="51" t="e">
        <f>A388</f>
        <v>#REF!</v>
      </c>
      <c r="B389" s="58" t="str">
        <f>B388</f>
        <v>THREE MUSKETEERS, The                  </v>
      </c>
      <c r="C389" s="112" t="s">
        <v>1128</v>
      </c>
      <c r="D389" s="31" t="s">
        <v>990</v>
      </c>
      <c r="E389" s="32" t="s">
        <v>270</v>
      </c>
      <c r="F389" s="3"/>
      <c r="G389" s="71"/>
      <c r="H389" s="81"/>
      <c r="I389" s="81"/>
      <c r="J389" s="81"/>
      <c r="L389" s="8"/>
      <c r="M389" s="8"/>
      <c r="N389" s="8"/>
      <c r="O389" s="14"/>
      <c r="P389" s="3"/>
      <c r="Q389" s="3"/>
      <c r="R389" s="8" t="s">
        <v>2752</v>
      </c>
      <c r="T389" s="10">
        <v>2340</v>
      </c>
      <c r="U389" s="23" t="s">
        <v>914</v>
      </c>
    </row>
    <row r="390" spans="1:21" ht="38.25" customHeight="1">
      <c r="A390" s="51" t="e">
        <f>A389+1</f>
        <v>#REF!</v>
      </c>
      <c r="B390" s="57" t="s">
        <v>2754</v>
      </c>
      <c r="C390" s="111" t="s">
        <v>1128</v>
      </c>
      <c r="D390" s="5" t="s">
        <v>2724</v>
      </c>
      <c r="E390" s="12">
        <f>IF(L390*M390*N390*O390&gt;10000,FLOOR(L390*M390*N390*O390,1000),FLOOR(L390*M390*N390*O390,100))</f>
        <v>6000</v>
      </c>
      <c r="F390" s="18" t="s">
        <v>290</v>
      </c>
      <c r="G390" s="132">
        <v>1</v>
      </c>
      <c r="H390" s="132">
        <v>1</v>
      </c>
      <c r="I390" s="132">
        <v>1</v>
      </c>
      <c r="J390" s="132"/>
      <c r="K390" s="54" t="s">
        <v>943</v>
      </c>
      <c r="L390" s="8" t="s">
        <v>1767</v>
      </c>
      <c r="M390" s="8" t="s">
        <v>1762</v>
      </c>
      <c r="N390" s="8" t="s">
        <v>2385</v>
      </c>
      <c r="O390" s="14">
        <v>0.8</v>
      </c>
      <c r="P390" s="37" t="s">
        <v>2386</v>
      </c>
      <c r="Q390" s="3" t="s">
        <v>387</v>
      </c>
      <c r="R390" s="8" t="s">
        <v>2753</v>
      </c>
      <c r="T390" s="10">
        <v>600</v>
      </c>
      <c r="U390" s="23">
        <v>1</v>
      </c>
    </row>
    <row r="391" spans="1:21" ht="38.25" customHeight="1">
      <c r="A391" s="51" t="e">
        <f aca="true" t="shared" si="14" ref="A391:B393">A390</f>
        <v>#REF!</v>
      </c>
      <c r="B391" s="58" t="str">
        <f t="shared" si="14"/>
        <v>TREASURE ISLAND                     </v>
      </c>
      <c r="C391" s="112" t="s">
        <v>1128</v>
      </c>
      <c r="D391" s="31" t="s">
        <v>990</v>
      </c>
      <c r="E391" s="32" t="s">
        <v>272</v>
      </c>
      <c r="F391" s="3"/>
      <c r="G391" s="71"/>
      <c r="H391" s="81"/>
      <c r="I391" s="81"/>
      <c r="J391" s="81"/>
      <c r="L391" s="8"/>
      <c r="M391" s="8"/>
      <c r="N391" s="8"/>
      <c r="O391" s="14"/>
      <c r="P391" s="3"/>
      <c r="Q391" s="3"/>
      <c r="R391" s="8" t="s">
        <v>2755</v>
      </c>
      <c r="T391" s="160">
        <v>2500</v>
      </c>
      <c r="U391" s="23" t="s">
        <v>3000</v>
      </c>
    </row>
    <row r="392" spans="1:21" ht="38.25" customHeight="1">
      <c r="A392" s="51" t="e">
        <f t="shared" si="14"/>
        <v>#REF!</v>
      </c>
      <c r="B392" s="58" t="str">
        <f t="shared" si="14"/>
        <v>TREASURE ISLAND                     </v>
      </c>
      <c r="C392" s="112" t="s">
        <v>1128</v>
      </c>
      <c r="D392" s="31" t="s">
        <v>990</v>
      </c>
      <c r="E392" s="32" t="s">
        <v>270</v>
      </c>
      <c r="F392" s="3"/>
      <c r="G392" s="71"/>
      <c r="H392" s="81"/>
      <c r="I392" s="81"/>
      <c r="J392" s="81"/>
      <c r="L392" s="8"/>
      <c r="M392" s="8"/>
      <c r="N392" s="8"/>
      <c r="O392" s="14"/>
      <c r="P392" s="3"/>
      <c r="Q392" s="3"/>
      <c r="R392" s="8" t="s">
        <v>2756</v>
      </c>
      <c r="T392" s="10">
        <v>2340</v>
      </c>
      <c r="U392" s="23" t="s">
        <v>914</v>
      </c>
    </row>
    <row r="393" spans="1:21" ht="38.25" customHeight="1">
      <c r="A393" s="51" t="e">
        <f t="shared" si="14"/>
        <v>#REF!</v>
      </c>
      <c r="B393" s="58" t="str">
        <f t="shared" si="14"/>
        <v>TREASURE ISLAND                     </v>
      </c>
      <c r="C393" s="112" t="s">
        <v>1128</v>
      </c>
      <c r="D393" s="31" t="s">
        <v>990</v>
      </c>
      <c r="E393" s="32" t="s">
        <v>1354</v>
      </c>
      <c r="F393" s="3"/>
      <c r="G393" s="71"/>
      <c r="H393" s="81"/>
      <c r="I393" s="81"/>
      <c r="J393" s="81"/>
      <c r="L393" s="8"/>
      <c r="M393" s="8"/>
      <c r="N393" s="8"/>
      <c r="O393" s="14"/>
      <c r="P393" s="3"/>
      <c r="Q393" s="3"/>
      <c r="R393" s="8" t="s">
        <v>2757</v>
      </c>
      <c r="T393" s="10">
        <v>2100</v>
      </c>
      <c r="U393" s="23" t="s">
        <v>3003</v>
      </c>
    </row>
    <row r="394" spans="1:21" ht="70.5" customHeight="1">
      <c r="A394" s="51" t="e">
        <f>A393+1</f>
        <v>#REF!</v>
      </c>
      <c r="B394" s="57" t="s">
        <v>2759</v>
      </c>
      <c r="C394" s="111" t="s">
        <v>1128</v>
      </c>
      <c r="D394" s="5" t="s">
        <v>2724</v>
      </c>
      <c r="E394" s="12">
        <f>IF(L394*M394*N394*O394&gt;10000,FLOOR(L394*M394*N394*O394,1000),FLOOR(L394*M394*N394*O394,100))</f>
        <v>7200</v>
      </c>
      <c r="F394" s="3" t="s">
        <v>2052</v>
      </c>
      <c r="G394" s="132"/>
      <c r="H394" s="132"/>
      <c r="I394" s="132"/>
      <c r="J394" s="132"/>
      <c r="L394" s="8" t="s">
        <v>1746</v>
      </c>
      <c r="M394" s="8" t="s">
        <v>2498</v>
      </c>
      <c r="N394" s="8" t="s">
        <v>67</v>
      </c>
      <c r="O394" s="14">
        <v>0.8</v>
      </c>
      <c r="P394" s="37" t="s">
        <v>1679</v>
      </c>
      <c r="Q394" s="3" t="s">
        <v>554</v>
      </c>
      <c r="R394" s="8" t="s">
        <v>2758</v>
      </c>
      <c r="T394" s="10">
        <v>600</v>
      </c>
      <c r="U394" s="23">
        <v>1</v>
      </c>
    </row>
    <row r="395" spans="1:21" ht="38.25" customHeight="1">
      <c r="A395" s="51" t="e">
        <f>A394</f>
        <v>#REF!</v>
      </c>
      <c r="B395" s="58" t="str">
        <f>B394</f>
        <v>UNDER THE GREENWOOD TREE            </v>
      </c>
      <c r="C395" s="112" t="s">
        <v>1128</v>
      </c>
      <c r="D395" s="31" t="s">
        <v>990</v>
      </c>
      <c r="E395" s="32" t="s">
        <v>270</v>
      </c>
      <c r="F395" s="3"/>
      <c r="G395" s="71"/>
      <c r="H395" s="81"/>
      <c r="I395" s="81"/>
      <c r="J395" s="81"/>
      <c r="L395" s="8"/>
      <c r="M395" s="8"/>
      <c r="N395" s="8"/>
      <c r="O395" s="14"/>
      <c r="P395" s="3"/>
      <c r="Q395" s="3"/>
      <c r="R395" s="8" t="s">
        <v>2760</v>
      </c>
      <c r="T395" s="10">
        <v>2340</v>
      </c>
      <c r="U395" s="23" t="s">
        <v>914</v>
      </c>
    </row>
    <row r="396" spans="1:21" ht="45.75" customHeight="1">
      <c r="A396" s="51" t="e">
        <f>A395+1</f>
        <v>#REF!</v>
      </c>
      <c r="B396" s="57" t="s">
        <v>1277</v>
      </c>
      <c r="C396" s="111" t="s">
        <v>1128</v>
      </c>
      <c r="D396" s="5" t="s">
        <v>2724</v>
      </c>
      <c r="E396" s="12">
        <f>IF(L396*M396*N396*O396&gt;10000,FLOOR(L396*M396*N396*O396,1000),FLOOR(L396*M396*N396*O396,100))</f>
        <v>10000</v>
      </c>
      <c r="F396" s="3" t="s">
        <v>34</v>
      </c>
      <c r="G396" s="132">
        <v>0</v>
      </c>
      <c r="H396" s="132">
        <v>1</v>
      </c>
      <c r="I396" s="132"/>
      <c r="J396" s="132"/>
      <c r="K396" s="54" t="s">
        <v>944</v>
      </c>
      <c r="L396" s="8" t="s">
        <v>1764</v>
      </c>
      <c r="M396" s="8" t="s">
        <v>1762</v>
      </c>
      <c r="N396" s="8" t="s">
        <v>1692</v>
      </c>
      <c r="O396" s="14">
        <v>0.85</v>
      </c>
      <c r="P396" s="37" t="s">
        <v>1680</v>
      </c>
      <c r="Q396" s="3" t="s">
        <v>387</v>
      </c>
      <c r="R396" s="8" t="s">
        <v>2761</v>
      </c>
      <c r="T396" s="10">
        <v>600</v>
      </c>
      <c r="U396" s="23">
        <v>1</v>
      </c>
    </row>
    <row r="397" spans="1:21" ht="38.25" customHeight="1">
      <c r="A397" s="51" t="e">
        <f>A396</f>
        <v>#REF!</v>
      </c>
      <c r="B397" s="58" t="str">
        <f>B396</f>
        <v>VOYAGES OF SINDBAD SAILOR, The    </v>
      </c>
      <c r="C397" s="112" t="s">
        <v>1128</v>
      </c>
      <c r="D397" s="31" t="s">
        <v>990</v>
      </c>
      <c r="E397" s="32" t="s">
        <v>270</v>
      </c>
      <c r="F397" s="3"/>
      <c r="G397" s="71"/>
      <c r="H397" s="81"/>
      <c r="I397" s="81"/>
      <c r="J397" s="81"/>
      <c r="L397" s="8"/>
      <c r="M397" s="8"/>
      <c r="N397" s="8"/>
      <c r="O397" s="14"/>
      <c r="P397" s="3"/>
      <c r="Q397" s="3"/>
      <c r="R397" s="8" t="s">
        <v>2769</v>
      </c>
      <c r="T397" s="10">
        <v>2340</v>
      </c>
      <c r="U397" s="23" t="s">
        <v>914</v>
      </c>
    </row>
    <row r="398" spans="1:21" ht="54" customHeight="1">
      <c r="A398" s="51" t="e">
        <f>A397+1</f>
        <v>#REF!</v>
      </c>
      <c r="B398" s="57" t="s">
        <v>2771</v>
      </c>
      <c r="C398" s="111" t="s">
        <v>1128</v>
      </c>
      <c r="D398" s="5" t="s">
        <v>2724</v>
      </c>
      <c r="E398" s="12">
        <f>IF(L398*M398*N398*O398&gt;10000,FLOOR(L398*M398*N398*O398,1000),FLOOR(L398*M398*N398*O398,100))</f>
        <v>8300</v>
      </c>
      <c r="F398" s="3" t="s">
        <v>2052</v>
      </c>
      <c r="G398" s="132">
        <v>0</v>
      </c>
      <c r="H398" s="132">
        <v>1</v>
      </c>
      <c r="I398" s="132"/>
      <c r="J398" s="132"/>
      <c r="K398" s="54" t="s">
        <v>1011</v>
      </c>
      <c r="L398" s="8" t="s">
        <v>1746</v>
      </c>
      <c r="M398" s="8" t="s">
        <v>1403</v>
      </c>
      <c r="N398" s="8" t="s">
        <v>1012</v>
      </c>
      <c r="O398" s="14">
        <v>0.85</v>
      </c>
      <c r="P398" s="37" t="s">
        <v>1681</v>
      </c>
      <c r="Q398" s="3" t="s">
        <v>577</v>
      </c>
      <c r="R398" s="8" t="s">
        <v>2770</v>
      </c>
      <c r="T398" s="10">
        <v>600</v>
      </c>
      <c r="U398" s="23">
        <v>1</v>
      </c>
    </row>
    <row r="399" spans="1:21" ht="38.25" customHeight="1">
      <c r="A399" s="51" t="e">
        <f>A398</f>
        <v>#REF!</v>
      </c>
      <c r="B399" s="58" t="str">
        <f>B398</f>
        <v>WALKABOUT                           </v>
      </c>
      <c r="C399" s="112" t="s">
        <v>1128</v>
      </c>
      <c r="D399" s="31" t="s">
        <v>990</v>
      </c>
      <c r="E399" s="32" t="s">
        <v>270</v>
      </c>
      <c r="F399" s="3"/>
      <c r="G399" s="71"/>
      <c r="H399" s="81"/>
      <c r="I399" s="81"/>
      <c r="J399" s="81"/>
      <c r="L399" s="8"/>
      <c r="M399" s="8"/>
      <c r="N399" s="8"/>
      <c r="O399" s="14"/>
      <c r="P399" s="3"/>
      <c r="Q399" s="3"/>
      <c r="R399" s="8" t="s">
        <v>2062</v>
      </c>
      <c r="T399" s="10">
        <v>2340</v>
      </c>
      <c r="U399" s="23" t="s">
        <v>914</v>
      </c>
    </row>
    <row r="400" spans="1:21" ht="63" customHeight="1">
      <c r="A400" s="51" t="e">
        <f>A399+1</f>
        <v>#REF!</v>
      </c>
      <c r="B400" s="57" t="s">
        <v>2064</v>
      </c>
      <c r="C400" s="111" t="s">
        <v>1128</v>
      </c>
      <c r="D400" s="5" t="s">
        <v>2724</v>
      </c>
      <c r="E400" s="12">
        <f>IF(L400*M400*N400*O400&gt;10000,FLOOR(L400*M400*N400*O400,1000),FLOOR(L400*M400*N400*O400,100))</f>
        <v>5500</v>
      </c>
      <c r="F400" s="3" t="s">
        <v>290</v>
      </c>
      <c r="G400" s="132">
        <v>2</v>
      </c>
      <c r="H400" s="132">
        <v>1</v>
      </c>
      <c r="I400" s="132">
        <v>1</v>
      </c>
      <c r="J400" s="132"/>
      <c r="K400" s="54" t="s">
        <v>156</v>
      </c>
      <c r="L400" s="8" t="s">
        <v>1746</v>
      </c>
      <c r="M400" s="8" t="s">
        <v>2498</v>
      </c>
      <c r="N400" s="8" t="s">
        <v>2124</v>
      </c>
      <c r="O400" s="14">
        <v>0.8</v>
      </c>
      <c r="P400" s="37" t="s">
        <v>1682</v>
      </c>
      <c r="Q400" s="3" t="s">
        <v>2501</v>
      </c>
      <c r="R400" s="8" t="s">
        <v>2063</v>
      </c>
      <c r="T400" s="10">
        <v>600</v>
      </c>
      <c r="U400" s="23">
        <v>1</v>
      </c>
    </row>
    <row r="401" spans="1:21" ht="38.25" customHeight="1">
      <c r="A401" s="51" t="e">
        <f>A400</f>
        <v>#REF!</v>
      </c>
      <c r="B401" s="58" t="str">
        <f>B400</f>
        <v>WANTED: ANNA MARKER                 </v>
      </c>
      <c r="C401" s="112" t="s">
        <v>1128</v>
      </c>
      <c r="D401" s="31" t="s">
        <v>990</v>
      </c>
      <c r="E401" s="32" t="s">
        <v>270</v>
      </c>
      <c r="F401" s="3"/>
      <c r="G401" s="71"/>
      <c r="H401" s="81"/>
      <c r="I401" s="81"/>
      <c r="J401" s="81"/>
      <c r="L401" s="8"/>
      <c r="M401" s="8"/>
      <c r="N401" s="8"/>
      <c r="O401" s="14"/>
      <c r="P401" s="3"/>
      <c r="Q401" s="3"/>
      <c r="R401" s="8" t="s">
        <v>2065</v>
      </c>
      <c r="T401" s="10">
        <v>2340</v>
      </c>
      <c r="U401" s="23" t="s">
        <v>914</v>
      </c>
    </row>
    <row r="402" spans="1:21" ht="53.25" customHeight="1">
      <c r="A402" s="51" t="e">
        <f>A401+1</f>
        <v>#REF!</v>
      </c>
      <c r="B402" s="57" t="s">
        <v>2068</v>
      </c>
      <c r="C402" s="111" t="s">
        <v>1128</v>
      </c>
      <c r="D402" s="5" t="s">
        <v>2724</v>
      </c>
      <c r="E402" s="12">
        <f>IF(L402*M402*N402*O402&gt;10000,FLOOR(L402*M402*N402*O402,1000),FLOOR(L402*M402*N402*O402,100))</f>
        <v>6800</v>
      </c>
      <c r="F402" s="3" t="s">
        <v>290</v>
      </c>
      <c r="G402" s="132">
        <v>0</v>
      </c>
      <c r="H402" s="132">
        <v>0</v>
      </c>
      <c r="I402" s="132">
        <v>1</v>
      </c>
      <c r="J402" s="132"/>
      <c r="K402" s="54" t="s">
        <v>884</v>
      </c>
      <c r="L402" s="8" t="s">
        <v>2729</v>
      </c>
      <c r="M402" s="8" t="s">
        <v>2498</v>
      </c>
      <c r="N402" s="8" t="s">
        <v>1751</v>
      </c>
      <c r="O402" s="14">
        <v>0.8</v>
      </c>
      <c r="P402" s="37" t="s">
        <v>1683</v>
      </c>
      <c r="Q402" s="3" t="s">
        <v>2501</v>
      </c>
      <c r="R402" s="8" t="s">
        <v>2066</v>
      </c>
      <c r="T402" s="10">
        <v>600</v>
      </c>
      <c r="U402" s="23">
        <v>1</v>
      </c>
    </row>
    <row r="403" spans="1:21" ht="38.25" customHeight="1">
      <c r="A403" s="51" t="e">
        <f>A402</f>
        <v>#REF!</v>
      </c>
      <c r="B403" s="58" t="str">
        <f>B402</f>
        <v>WASHINGTON SQUARE                   </v>
      </c>
      <c r="C403" s="112" t="s">
        <v>1128</v>
      </c>
      <c r="D403" s="31" t="s">
        <v>990</v>
      </c>
      <c r="E403" s="32" t="s">
        <v>270</v>
      </c>
      <c r="F403" s="3"/>
      <c r="G403" s="71"/>
      <c r="H403" s="81"/>
      <c r="I403" s="81"/>
      <c r="J403" s="81"/>
      <c r="L403" s="8"/>
      <c r="M403" s="8"/>
      <c r="N403" s="8"/>
      <c r="O403" s="14"/>
      <c r="P403" s="3"/>
      <c r="Q403" s="3"/>
      <c r="R403" s="8" t="s">
        <v>2069</v>
      </c>
      <c r="T403" s="10">
        <v>2340</v>
      </c>
      <c r="U403" s="23" t="s">
        <v>914</v>
      </c>
    </row>
    <row r="404" spans="1:21" ht="57" customHeight="1">
      <c r="A404" s="51" t="e">
        <f>A403+1</f>
        <v>#REF!</v>
      </c>
      <c r="B404" s="57" t="s">
        <v>1278</v>
      </c>
      <c r="C404" s="111" t="s">
        <v>1128</v>
      </c>
      <c r="D404" s="5" t="s">
        <v>2724</v>
      </c>
      <c r="E404" s="12">
        <f>IF(L404*M404*N404*O404&gt;10000,FLOOR(L404*M404*N404*O404,1000),FLOOR(L404*M404*N404*O404,100))</f>
        <v>7400</v>
      </c>
      <c r="F404" s="18" t="s">
        <v>2101</v>
      </c>
      <c r="G404" s="132">
        <v>2</v>
      </c>
      <c r="H404" s="132">
        <v>1</v>
      </c>
      <c r="I404" s="132">
        <v>1</v>
      </c>
      <c r="J404" s="132">
        <v>1</v>
      </c>
      <c r="K404" s="54" t="s">
        <v>945</v>
      </c>
      <c r="L404" s="8" t="s">
        <v>685</v>
      </c>
      <c r="M404" s="8" t="s">
        <v>1153</v>
      </c>
      <c r="N404" s="8" t="s">
        <v>2108</v>
      </c>
      <c r="O404" s="14">
        <v>0.9</v>
      </c>
      <c r="P404" s="40" t="s">
        <v>330</v>
      </c>
      <c r="Q404" s="3" t="s">
        <v>982</v>
      </c>
      <c r="R404" s="8" t="s">
        <v>2070</v>
      </c>
      <c r="T404" s="10">
        <v>600</v>
      </c>
      <c r="U404" s="23">
        <v>1</v>
      </c>
    </row>
    <row r="405" spans="1:21" ht="48.75" customHeight="1">
      <c r="A405" s="51" t="e">
        <f>A404+1</f>
        <v>#REF!</v>
      </c>
      <c r="B405" s="57" t="s">
        <v>1279</v>
      </c>
      <c r="C405" s="111" t="s">
        <v>1127</v>
      </c>
      <c r="D405" s="5" t="s">
        <v>2724</v>
      </c>
      <c r="E405" s="12">
        <f>IF(L405*M405*N405*O405&gt;10000,FLOOR(L405*M405*N405*O405,1000),FLOOR(L405*M405*N405*O405,100))</f>
        <v>6000</v>
      </c>
      <c r="F405" s="3" t="s">
        <v>2052</v>
      </c>
      <c r="G405" s="132">
        <v>0</v>
      </c>
      <c r="H405" s="132">
        <v>1</v>
      </c>
      <c r="I405" s="132"/>
      <c r="J405" s="132"/>
      <c r="K405" s="54" t="s">
        <v>571</v>
      </c>
      <c r="L405" s="8" t="s">
        <v>1746</v>
      </c>
      <c r="M405" s="8" t="s">
        <v>2498</v>
      </c>
      <c r="N405" s="8" t="s">
        <v>572</v>
      </c>
      <c r="O405" s="14">
        <v>0.8</v>
      </c>
      <c r="P405" s="37" t="s">
        <v>331</v>
      </c>
      <c r="Q405" s="3" t="s">
        <v>577</v>
      </c>
      <c r="R405" s="8" t="s">
        <v>2071</v>
      </c>
      <c r="T405" s="10">
        <v>600</v>
      </c>
      <c r="U405" s="23">
        <v>1</v>
      </c>
    </row>
    <row r="406" spans="1:21" ht="38.25" customHeight="1">
      <c r="A406" s="51" t="e">
        <f>A405</f>
        <v>#REF!</v>
      </c>
      <c r="B406" s="58" t="str">
        <f>B405</f>
        <v>WEIRDO, The                        </v>
      </c>
      <c r="C406" s="112" t="s">
        <v>1127</v>
      </c>
      <c r="D406" s="31" t="s">
        <v>990</v>
      </c>
      <c r="E406" s="32" t="s">
        <v>270</v>
      </c>
      <c r="F406" s="3"/>
      <c r="G406" s="71"/>
      <c r="H406" s="81"/>
      <c r="I406" s="81"/>
      <c r="J406" s="81"/>
      <c r="L406" s="8"/>
      <c r="M406" s="8"/>
      <c r="N406" s="8"/>
      <c r="O406" s="14"/>
      <c r="P406" s="3"/>
      <c r="Q406" s="3"/>
      <c r="R406" s="8" t="s">
        <v>2072</v>
      </c>
      <c r="T406" s="10">
        <v>2340</v>
      </c>
      <c r="U406" s="23" t="s">
        <v>914</v>
      </c>
    </row>
    <row r="407" spans="1:21" ht="39.75" customHeight="1">
      <c r="A407" s="51" t="e">
        <f>A406+1</f>
        <v>#REF!</v>
      </c>
      <c r="B407" s="57" t="s">
        <v>2074</v>
      </c>
      <c r="C407" s="111" t="s">
        <v>1127</v>
      </c>
      <c r="D407" s="5" t="s">
        <v>2724</v>
      </c>
      <c r="E407" s="12">
        <f>IF(L407*M407*N407*O407&gt;10000,FLOOR(L407*M407*N407*O407,1000),FLOOR(L407*M407*N407*O407,100))</f>
        <v>8800</v>
      </c>
      <c r="F407" s="3" t="s">
        <v>3105</v>
      </c>
      <c r="G407" s="132"/>
      <c r="H407" s="132"/>
      <c r="I407" s="132"/>
      <c r="J407" s="132"/>
      <c r="K407" s="54" t="s">
        <v>413</v>
      </c>
      <c r="L407" s="8" t="s">
        <v>3102</v>
      </c>
      <c r="M407" s="8" t="s">
        <v>3103</v>
      </c>
      <c r="N407" s="8" t="s">
        <v>3104</v>
      </c>
      <c r="O407" s="14">
        <v>0.85</v>
      </c>
      <c r="P407" s="37" t="s">
        <v>275</v>
      </c>
      <c r="Q407" s="3" t="s">
        <v>387</v>
      </c>
      <c r="R407" s="8" t="s">
        <v>2073</v>
      </c>
      <c r="T407" s="10">
        <v>600</v>
      </c>
      <c r="U407" s="23">
        <v>1</v>
      </c>
    </row>
    <row r="408" spans="1:21" ht="38.25" customHeight="1">
      <c r="A408" s="51" t="e">
        <f>A407</f>
        <v>#REF!</v>
      </c>
      <c r="B408" s="58" t="str">
        <f>B407</f>
        <v>WHITE FANG                          </v>
      </c>
      <c r="C408" s="112" t="s">
        <v>1127</v>
      </c>
      <c r="D408" s="31" t="s">
        <v>990</v>
      </c>
      <c r="E408" s="32" t="s">
        <v>270</v>
      </c>
      <c r="F408" s="3"/>
      <c r="G408" s="71"/>
      <c r="H408" s="81"/>
      <c r="I408" s="81"/>
      <c r="J408" s="81"/>
      <c r="L408" s="8"/>
      <c r="M408" s="8"/>
      <c r="N408" s="8"/>
      <c r="O408" s="14"/>
      <c r="P408" s="3"/>
      <c r="Q408" s="3"/>
      <c r="R408" s="8" t="s">
        <v>2075</v>
      </c>
      <c r="T408" s="10">
        <v>2340</v>
      </c>
      <c r="U408" s="23" t="s">
        <v>914</v>
      </c>
    </row>
    <row r="409" spans="1:21" ht="48" customHeight="1">
      <c r="A409" s="51" t="e">
        <f>A408+1</f>
        <v>#REF!</v>
      </c>
      <c r="B409" s="57" t="s">
        <v>2084</v>
      </c>
      <c r="C409" s="111" t="s">
        <v>1127</v>
      </c>
      <c r="D409" s="5" t="s">
        <v>2724</v>
      </c>
      <c r="E409" s="12">
        <f>IF(L409*M409*N409*O409&gt;10000,FLOOR(L409*M409*N409*O409,1000),FLOOR(L409*M409*N409*O409,100))</f>
        <v>6500</v>
      </c>
      <c r="F409" s="3" t="s">
        <v>2052</v>
      </c>
      <c r="G409" s="132"/>
      <c r="H409" s="132"/>
      <c r="I409" s="132"/>
      <c r="J409" s="132"/>
      <c r="K409" s="54" t="s">
        <v>698</v>
      </c>
      <c r="L409" s="8" t="s">
        <v>1746</v>
      </c>
      <c r="M409" s="8" t="s">
        <v>1403</v>
      </c>
      <c r="N409" s="8" t="s">
        <v>699</v>
      </c>
      <c r="O409" s="14">
        <v>0.8</v>
      </c>
      <c r="P409" s="37" t="s">
        <v>276</v>
      </c>
      <c r="Q409" s="3" t="s">
        <v>700</v>
      </c>
      <c r="R409" s="8" t="s">
        <v>2083</v>
      </c>
      <c r="T409" s="10">
        <v>600</v>
      </c>
      <c r="U409" s="23">
        <v>1</v>
      </c>
    </row>
    <row r="410" spans="1:21" ht="38.25" customHeight="1">
      <c r="A410" s="51" t="e">
        <f>A409</f>
        <v>#REF!</v>
      </c>
      <c r="B410" s="58" t="str">
        <f>B409</f>
        <v>WHITE HERON &amp; OTHER AM SHORT STRY   </v>
      </c>
      <c r="C410" s="112" t="s">
        <v>1127</v>
      </c>
      <c r="D410" s="31" t="s">
        <v>990</v>
      </c>
      <c r="E410" s="32" t="s">
        <v>270</v>
      </c>
      <c r="F410" s="3"/>
      <c r="G410" s="71"/>
      <c r="H410" s="81"/>
      <c r="I410" s="81"/>
      <c r="J410" s="81"/>
      <c r="L410" s="8"/>
      <c r="M410" s="8"/>
      <c r="N410" s="8"/>
      <c r="O410" s="14"/>
      <c r="P410" s="3"/>
      <c r="Q410" s="3"/>
      <c r="R410" s="8" t="s">
        <v>2085</v>
      </c>
      <c r="T410" s="10">
        <v>2340</v>
      </c>
      <c r="U410" s="23" t="s">
        <v>914</v>
      </c>
    </row>
    <row r="411" spans="1:21" ht="107.25" customHeight="1">
      <c r="A411" s="51" t="e">
        <f>A410+1</f>
        <v>#REF!</v>
      </c>
      <c r="B411" s="57" t="s">
        <v>2087</v>
      </c>
      <c r="C411" s="111" t="s">
        <v>1127</v>
      </c>
      <c r="D411" s="5" t="s">
        <v>2724</v>
      </c>
      <c r="E411" s="12">
        <f>IF(L411*M411*N411*O411&gt;10000,FLOOR(L411*M411*N411*O411,1000),FLOOR(L411*M411*N411*O411,100))</f>
        <v>8000</v>
      </c>
      <c r="F411" s="3" t="s">
        <v>2052</v>
      </c>
      <c r="G411" s="132"/>
      <c r="H411" s="132"/>
      <c r="I411" s="132"/>
      <c r="J411" s="132"/>
      <c r="K411" s="54" t="s">
        <v>946</v>
      </c>
      <c r="L411" s="8" t="s">
        <v>1746</v>
      </c>
      <c r="M411" s="8" t="s">
        <v>2498</v>
      </c>
      <c r="N411" s="8" t="s">
        <v>1751</v>
      </c>
      <c r="O411" s="14">
        <v>0.85</v>
      </c>
      <c r="P411" s="37" t="s">
        <v>2633</v>
      </c>
      <c r="Q411" s="3" t="s">
        <v>2634</v>
      </c>
      <c r="R411" s="8" t="s">
        <v>2086</v>
      </c>
      <c r="T411" s="10">
        <v>600</v>
      </c>
      <c r="U411" s="23">
        <v>1</v>
      </c>
    </row>
    <row r="412" spans="1:21" ht="38.25" customHeight="1">
      <c r="A412" s="60">
        <v>200</v>
      </c>
      <c r="B412" s="149" t="s">
        <v>1725</v>
      </c>
      <c r="C412" s="110" t="s">
        <v>1727</v>
      </c>
      <c r="D412" s="20" t="s">
        <v>2893</v>
      </c>
      <c r="E412" s="143" t="s">
        <v>674</v>
      </c>
      <c r="F412" s="143" t="s">
        <v>675</v>
      </c>
      <c r="G412" s="137" t="s">
        <v>1602</v>
      </c>
      <c r="H412" s="137" t="s">
        <v>1603</v>
      </c>
      <c r="I412" s="137" t="s">
        <v>1604</v>
      </c>
      <c r="J412" s="137" t="s">
        <v>1605</v>
      </c>
      <c r="K412" s="30" t="s">
        <v>1726</v>
      </c>
      <c r="L412" s="144" t="s">
        <v>670</v>
      </c>
      <c r="M412" s="144" t="s">
        <v>671</v>
      </c>
      <c r="N412" s="144" t="s">
        <v>672</v>
      </c>
      <c r="O412" s="145" t="s">
        <v>673</v>
      </c>
      <c r="P412" s="2" t="s">
        <v>1964</v>
      </c>
      <c r="Q412" s="2" t="s">
        <v>676</v>
      </c>
      <c r="R412" s="146" t="s">
        <v>1155</v>
      </c>
      <c r="S412" s="147" t="s">
        <v>1155</v>
      </c>
      <c r="T412" s="146" t="s">
        <v>677</v>
      </c>
      <c r="U412" s="146">
        <f>SUM(U417:U446)</f>
        <v>21</v>
      </c>
    </row>
    <row r="413" spans="1:21" ht="38.25" customHeight="1">
      <c r="A413" s="60">
        <v>200</v>
      </c>
      <c r="B413" s="149"/>
      <c r="C413" s="110"/>
      <c r="D413" s="20"/>
      <c r="E413" s="143"/>
      <c r="F413" s="143"/>
      <c r="G413" s="138">
        <f>SUM(G414:G479)</f>
        <v>45</v>
      </c>
      <c r="H413" s="138">
        <f>SUM(H414:H479)</f>
        <v>30</v>
      </c>
      <c r="I413" s="138">
        <f>SUM(I414:I479)</f>
        <v>28</v>
      </c>
      <c r="J413" s="138">
        <f>SUM(J414:J479)</f>
        <v>10</v>
      </c>
      <c r="K413" s="30"/>
      <c r="L413" s="144"/>
      <c r="M413" s="144"/>
      <c r="N413" s="144"/>
      <c r="O413" s="145"/>
      <c r="P413" s="2" t="s">
        <v>1964</v>
      </c>
      <c r="Q413" s="2" t="s">
        <v>676</v>
      </c>
      <c r="R413" s="146" t="s">
        <v>1155</v>
      </c>
      <c r="S413" s="147" t="s">
        <v>1155</v>
      </c>
      <c r="T413" s="146" t="s">
        <v>677</v>
      </c>
      <c r="U413" s="146">
        <f>SUM(U418:U447)</f>
        <v>21</v>
      </c>
    </row>
    <row r="414" spans="1:21" ht="38.25" customHeight="1">
      <c r="A414" s="21">
        <v>201</v>
      </c>
      <c r="B414" s="61" t="s">
        <v>1965</v>
      </c>
      <c r="C414" s="114" t="s">
        <v>1966</v>
      </c>
      <c r="D414" s="63">
        <v>700</v>
      </c>
      <c r="E414" s="12">
        <f>IF(L414*M414*N414*O414&gt;10000,FLOOR(L414*M414*N414*O414,1000),FLOOR(L414*M414*N414*O414,100))</f>
        <v>6400</v>
      </c>
      <c r="F414" s="48" t="s">
        <v>1968</v>
      </c>
      <c r="G414" s="132">
        <v>1</v>
      </c>
      <c r="H414" s="132">
        <v>1</v>
      </c>
      <c r="I414" s="132">
        <v>2</v>
      </c>
      <c r="J414" s="132">
        <v>1</v>
      </c>
      <c r="K414" s="64" t="s">
        <v>1967</v>
      </c>
      <c r="L414" s="65">
        <v>11</v>
      </c>
      <c r="M414" s="65">
        <v>26</v>
      </c>
      <c r="N414" s="65">
        <v>28</v>
      </c>
      <c r="O414" s="66">
        <v>0.8</v>
      </c>
      <c r="P414" s="43" t="s">
        <v>1969</v>
      </c>
      <c r="Q414" s="16" t="s">
        <v>1970</v>
      </c>
      <c r="R414" s="67" t="s">
        <v>1971</v>
      </c>
      <c r="S414" s="72" t="s">
        <v>1972</v>
      </c>
      <c r="T414" s="73">
        <v>580</v>
      </c>
      <c r="U414" s="70">
        <v>1</v>
      </c>
    </row>
    <row r="415" spans="1:21" ht="38.25" customHeight="1">
      <c r="A415" s="21">
        <v>202</v>
      </c>
      <c r="B415" s="61" t="s">
        <v>1973</v>
      </c>
      <c r="C415" s="114" t="s">
        <v>1966</v>
      </c>
      <c r="D415" s="63">
        <v>700</v>
      </c>
      <c r="E415" s="12">
        <f>IF(L415*M415*N415*O415&gt;10000,FLOOR(L415*M415*N415*O415,1000),FLOOR(L415*M415*N415*O415,100))</f>
        <v>5400</v>
      </c>
      <c r="F415" s="48" t="s">
        <v>2052</v>
      </c>
      <c r="G415" s="132">
        <v>1</v>
      </c>
      <c r="H415" s="132">
        <v>1</v>
      </c>
      <c r="I415" s="132"/>
      <c r="J415" s="132"/>
      <c r="K415" s="64" t="s">
        <v>1974</v>
      </c>
      <c r="L415" s="65">
        <v>10</v>
      </c>
      <c r="M415" s="65">
        <v>26</v>
      </c>
      <c r="N415" s="65">
        <v>26</v>
      </c>
      <c r="O415" s="66">
        <v>0.8</v>
      </c>
      <c r="P415" s="43" t="s">
        <v>1975</v>
      </c>
      <c r="Q415" s="16" t="s">
        <v>2079</v>
      </c>
      <c r="R415" s="67" t="s">
        <v>1971</v>
      </c>
      <c r="S415" s="72" t="s">
        <v>1976</v>
      </c>
      <c r="T415" s="73">
        <v>580</v>
      </c>
      <c r="U415" s="70">
        <v>1</v>
      </c>
    </row>
    <row r="416" spans="1:21" ht="41.25" customHeight="1">
      <c r="A416" s="21">
        <f>A415</f>
        <v>202</v>
      </c>
      <c r="B416" s="64" t="str">
        <f>B415</f>
        <v>Alice's Adventures in Wonderland</v>
      </c>
      <c r="C416" s="115" t="s">
        <v>1966</v>
      </c>
      <c r="D416" s="74">
        <v>700</v>
      </c>
      <c r="E416" s="32"/>
      <c r="F416" s="48"/>
      <c r="G416" s="71"/>
      <c r="H416" s="81"/>
      <c r="I416" s="81"/>
      <c r="J416" s="81"/>
      <c r="K416" s="64" t="s">
        <v>2908</v>
      </c>
      <c r="L416" s="65"/>
      <c r="M416" s="65"/>
      <c r="N416" s="65"/>
      <c r="O416" s="66"/>
      <c r="P416" s="43" t="s">
        <v>1977</v>
      </c>
      <c r="Q416" s="16"/>
      <c r="R416" s="67" t="s">
        <v>1971</v>
      </c>
      <c r="S416" s="72" t="s">
        <v>1978</v>
      </c>
      <c r="T416" s="73">
        <v>1500</v>
      </c>
      <c r="U416" s="70" t="s">
        <v>1979</v>
      </c>
    </row>
    <row r="417" spans="1:21" ht="38.25" customHeight="1">
      <c r="A417" s="21">
        <v>203</v>
      </c>
      <c r="B417" s="61" t="s">
        <v>1980</v>
      </c>
      <c r="C417" s="114" t="s">
        <v>1966</v>
      </c>
      <c r="D417" s="63">
        <v>700</v>
      </c>
      <c r="E417" s="12">
        <f>IF(L417*M417*N417*O417&gt;10000,FLOOR(L417*M417*N417*O417,1000),FLOOR(L417*M417*N417*O417,100))</f>
        <v>5500</v>
      </c>
      <c r="F417" s="48" t="s">
        <v>1982</v>
      </c>
      <c r="G417" s="132">
        <v>3</v>
      </c>
      <c r="H417" s="132">
        <v>2</v>
      </c>
      <c r="I417" s="132">
        <v>2</v>
      </c>
      <c r="J417" s="132">
        <v>1</v>
      </c>
      <c r="K417" s="64" t="s">
        <v>1981</v>
      </c>
      <c r="L417" s="65">
        <v>10</v>
      </c>
      <c r="M417" s="65">
        <v>26</v>
      </c>
      <c r="N417" s="65">
        <v>25</v>
      </c>
      <c r="O417" s="66">
        <v>0.85</v>
      </c>
      <c r="P417" s="43" t="s">
        <v>1983</v>
      </c>
      <c r="Q417" s="16" t="s">
        <v>1984</v>
      </c>
      <c r="R417" s="67" t="s">
        <v>1985</v>
      </c>
      <c r="S417" s="72" t="s">
        <v>1986</v>
      </c>
      <c r="T417" s="73">
        <v>580</v>
      </c>
      <c r="U417" s="70">
        <v>1</v>
      </c>
    </row>
    <row r="418" spans="1:21" ht="41.25" customHeight="1">
      <c r="A418" s="21">
        <f>A417</f>
        <v>203</v>
      </c>
      <c r="B418" s="64" t="str">
        <f>B417</f>
        <v>Anne Of Green Gables</v>
      </c>
      <c r="C418" s="115" t="s">
        <v>1966</v>
      </c>
      <c r="D418" s="74">
        <v>700</v>
      </c>
      <c r="E418" s="32"/>
      <c r="F418" s="48"/>
      <c r="G418" s="71"/>
      <c r="H418" s="81"/>
      <c r="I418" s="81"/>
      <c r="J418" s="81"/>
      <c r="K418" s="64" t="s">
        <v>2908</v>
      </c>
      <c r="L418" s="65"/>
      <c r="M418" s="65"/>
      <c r="N418" s="65"/>
      <c r="O418" s="66"/>
      <c r="P418" s="43" t="s">
        <v>1987</v>
      </c>
      <c r="Q418" s="16"/>
      <c r="R418" s="67" t="s">
        <v>1988</v>
      </c>
      <c r="S418" s="72" t="s">
        <v>1989</v>
      </c>
      <c r="T418" s="73">
        <v>1500</v>
      </c>
      <c r="U418" s="70" t="s">
        <v>1990</v>
      </c>
    </row>
    <row r="419" spans="1:21" ht="38.25" customHeight="1">
      <c r="A419" s="21">
        <v>204</v>
      </c>
      <c r="B419" s="61" t="s">
        <v>1991</v>
      </c>
      <c r="C419" s="114" t="s">
        <v>1966</v>
      </c>
      <c r="D419" s="63">
        <v>700</v>
      </c>
      <c r="E419" s="12"/>
      <c r="F419" s="48"/>
      <c r="G419" s="132"/>
      <c r="H419" s="132"/>
      <c r="I419" s="132"/>
      <c r="J419" s="132"/>
      <c r="K419" s="64" t="s">
        <v>1992</v>
      </c>
      <c r="L419" s="65">
        <v>10</v>
      </c>
      <c r="M419" s="65">
        <v>26</v>
      </c>
      <c r="N419" s="65"/>
      <c r="O419" s="66">
        <v>0.85</v>
      </c>
      <c r="P419" s="43" t="s">
        <v>432</v>
      </c>
      <c r="Q419" s="16"/>
      <c r="R419" s="67" t="s">
        <v>434</v>
      </c>
      <c r="S419" s="72" t="s">
        <v>1993</v>
      </c>
      <c r="T419" s="73">
        <v>580</v>
      </c>
      <c r="U419" s="70">
        <v>1</v>
      </c>
    </row>
    <row r="420" spans="1:21" ht="41.25" customHeight="1">
      <c r="A420" s="21">
        <f>A419</f>
        <v>204</v>
      </c>
      <c r="B420" s="64" t="str">
        <f>B419</f>
        <v>Canterville Ghost, The</v>
      </c>
      <c r="C420" s="115" t="s">
        <v>1966</v>
      </c>
      <c r="D420" s="74">
        <v>700</v>
      </c>
      <c r="E420" s="32"/>
      <c r="F420" s="48"/>
      <c r="G420" s="71"/>
      <c r="H420" s="81"/>
      <c r="I420" s="81"/>
      <c r="J420" s="81"/>
      <c r="K420" s="64" t="s">
        <v>2908</v>
      </c>
      <c r="L420" s="65"/>
      <c r="M420" s="65"/>
      <c r="N420" s="65"/>
      <c r="O420" s="66"/>
      <c r="P420" s="43"/>
      <c r="Q420" s="16"/>
      <c r="R420" s="67" t="s">
        <v>434</v>
      </c>
      <c r="S420" s="72" t="s">
        <v>1994</v>
      </c>
      <c r="T420" s="73">
        <v>1500</v>
      </c>
      <c r="U420" s="70" t="s">
        <v>1995</v>
      </c>
    </row>
    <row r="421" spans="1:21" ht="38.25" customHeight="1">
      <c r="A421" s="21">
        <v>205</v>
      </c>
      <c r="B421" s="61" t="s">
        <v>1996</v>
      </c>
      <c r="C421" s="114" t="s">
        <v>1966</v>
      </c>
      <c r="D421" s="63">
        <v>700</v>
      </c>
      <c r="E421" s="12">
        <f>IF(L421*M421*N421*O421&gt;10000,FLOOR(L421*M421*N421*O421,1000),FLOOR(L421*M421*N421*O421,100))</f>
        <v>6000</v>
      </c>
      <c r="F421" s="48" t="s">
        <v>2052</v>
      </c>
      <c r="G421" s="132">
        <v>1</v>
      </c>
      <c r="H421" s="132">
        <v>1</v>
      </c>
      <c r="I421" s="132"/>
      <c r="J421" s="132"/>
      <c r="K421" s="64" t="s">
        <v>1997</v>
      </c>
      <c r="L421" s="65">
        <v>10</v>
      </c>
      <c r="M421" s="65">
        <v>26</v>
      </c>
      <c r="N421" s="65">
        <v>29</v>
      </c>
      <c r="O421" s="66">
        <v>0.8</v>
      </c>
      <c r="P421" s="43" t="s">
        <v>1998</v>
      </c>
      <c r="Q421" s="16" t="s">
        <v>2079</v>
      </c>
      <c r="R421" s="67" t="s">
        <v>1307</v>
      </c>
      <c r="S421" s="72" t="s">
        <v>1999</v>
      </c>
      <c r="T421" s="73">
        <v>580</v>
      </c>
      <c r="U421" s="70">
        <v>1</v>
      </c>
    </row>
    <row r="422" spans="1:21" ht="58.5" customHeight="1">
      <c r="A422" s="21">
        <v>206</v>
      </c>
      <c r="B422" s="61" t="s">
        <v>2000</v>
      </c>
      <c r="C422" s="114" t="s">
        <v>1966</v>
      </c>
      <c r="D422" s="63">
        <v>700</v>
      </c>
      <c r="E422" s="12">
        <f>IF(L422*M422*N422*O422&gt;10000,FLOOR(L422*M422*N422*O422,1000),FLOOR(L422*M422*N422*O422,100))</f>
        <v>5800</v>
      </c>
      <c r="F422" s="48" t="s">
        <v>174</v>
      </c>
      <c r="G422" s="132">
        <v>1</v>
      </c>
      <c r="H422" s="132">
        <v>1</v>
      </c>
      <c r="I422" s="132"/>
      <c r="J422" s="132"/>
      <c r="K422" s="64" t="s">
        <v>1745</v>
      </c>
      <c r="L422" s="65">
        <v>11</v>
      </c>
      <c r="M422" s="65">
        <v>26</v>
      </c>
      <c r="N422" s="65">
        <v>25.5</v>
      </c>
      <c r="O422" s="66">
        <v>0.8</v>
      </c>
      <c r="P422" s="43" t="s">
        <v>2001</v>
      </c>
      <c r="Q422" s="16" t="s">
        <v>2501</v>
      </c>
      <c r="R422" s="67" t="s">
        <v>2002</v>
      </c>
      <c r="S422" s="72" t="s">
        <v>2003</v>
      </c>
      <c r="T422" s="73">
        <v>580</v>
      </c>
      <c r="U422" s="70">
        <v>1</v>
      </c>
    </row>
    <row r="423" spans="1:21" ht="41.25" customHeight="1">
      <c r="A423" s="21">
        <f>A422</f>
        <v>206</v>
      </c>
      <c r="B423" s="64" t="str">
        <f>B422</f>
        <v>Dead Man's Island</v>
      </c>
      <c r="C423" s="115" t="s">
        <v>1966</v>
      </c>
      <c r="D423" s="74">
        <v>700</v>
      </c>
      <c r="E423" s="32"/>
      <c r="F423" s="48"/>
      <c r="G423" s="71"/>
      <c r="H423" s="81"/>
      <c r="I423" s="81"/>
      <c r="J423" s="81"/>
      <c r="K423" s="64" t="s">
        <v>2908</v>
      </c>
      <c r="L423" s="65"/>
      <c r="M423" s="65"/>
      <c r="N423" s="65"/>
      <c r="O423" s="66"/>
      <c r="P423" s="43" t="s">
        <v>2004</v>
      </c>
      <c r="Q423" s="16"/>
      <c r="R423" s="67" t="s">
        <v>2002</v>
      </c>
      <c r="S423" s="72" t="s">
        <v>2005</v>
      </c>
      <c r="T423" s="73">
        <v>1500</v>
      </c>
      <c r="U423" s="70" t="s">
        <v>2006</v>
      </c>
    </row>
    <row r="424" spans="1:21" ht="38.25" customHeight="1">
      <c r="A424" s="21">
        <v>207</v>
      </c>
      <c r="B424" s="61" t="s">
        <v>2007</v>
      </c>
      <c r="C424" s="114" t="s">
        <v>1966</v>
      </c>
      <c r="D424" s="63">
        <v>700</v>
      </c>
      <c r="E424" s="12">
        <f>IF(L424*M424*N424*O424&gt;10000,FLOOR(L424*M424*N424*O424,1000),FLOOR(L424*M424*N424*O424,100))</f>
        <v>7200</v>
      </c>
      <c r="F424" s="48" t="s">
        <v>2122</v>
      </c>
      <c r="G424" s="132">
        <v>3</v>
      </c>
      <c r="H424" s="132">
        <v>2</v>
      </c>
      <c r="I424" s="132">
        <v>2</v>
      </c>
      <c r="J424" s="132">
        <v>1</v>
      </c>
      <c r="K424" s="64" t="s">
        <v>2946</v>
      </c>
      <c r="L424" s="65">
        <v>11</v>
      </c>
      <c r="M424" s="65">
        <v>26</v>
      </c>
      <c r="N424" s="65">
        <v>28</v>
      </c>
      <c r="O424" s="66">
        <v>0.9</v>
      </c>
      <c r="P424" s="43" t="s">
        <v>2552</v>
      </c>
      <c r="Q424" s="16" t="s">
        <v>2501</v>
      </c>
      <c r="R424" s="67" t="s">
        <v>2002</v>
      </c>
      <c r="S424" s="72" t="s">
        <v>2553</v>
      </c>
      <c r="T424" s="73">
        <v>580</v>
      </c>
      <c r="U424" s="70">
        <v>1</v>
      </c>
    </row>
    <row r="425" spans="1:21" ht="76.5" customHeight="1">
      <c r="A425" s="21">
        <v>208</v>
      </c>
      <c r="B425" s="61" t="s">
        <v>2554</v>
      </c>
      <c r="C425" s="114" t="s">
        <v>1966</v>
      </c>
      <c r="D425" s="63">
        <v>700</v>
      </c>
      <c r="E425" s="12">
        <f>IF(L425*M425*N425*O425&gt;10000,FLOOR(L425*M425*N425*O425,1000),FLOOR(L425*M425*N425*O425,100))</f>
        <v>5800</v>
      </c>
      <c r="F425" s="48" t="s">
        <v>2122</v>
      </c>
      <c r="G425" s="132">
        <v>3</v>
      </c>
      <c r="H425" s="132">
        <v>2</v>
      </c>
      <c r="I425" s="132">
        <v>2</v>
      </c>
      <c r="J425" s="132">
        <v>1</v>
      </c>
      <c r="K425" s="64" t="s">
        <v>2555</v>
      </c>
      <c r="L425" s="65">
        <v>10</v>
      </c>
      <c r="M425" s="65">
        <v>26</v>
      </c>
      <c r="N425" s="65">
        <v>28</v>
      </c>
      <c r="O425" s="66">
        <v>0.8</v>
      </c>
      <c r="P425" s="43" t="s">
        <v>2556</v>
      </c>
      <c r="Q425" s="16" t="s">
        <v>2557</v>
      </c>
      <c r="R425" s="67" t="s">
        <v>2002</v>
      </c>
      <c r="S425" s="72" t="s">
        <v>2558</v>
      </c>
      <c r="T425" s="73">
        <v>580</v>
      </c>
      <c r="U425" s="70">
        <v>1</v>
      </c>
    </row>
    <row r="426" spans="1:21" ht="41.25" customHeight="1">
      <c r="A426" s="21">
        <f>A425</f>
        <v>208</v>
      </c>
      <c r="B426" s="64" t="str">
        <f>B425</f>
        <v>Death Of Karen Silkwood, The </v>
      </c>
      <c r="C426" s="115" t="s">
        <v>1966</v>
      </c>
      <c r="D426" s="74">
        <v>700</v>
      </c>
      <c r="E426" s="32"/>
      <c r="F426" s="48"/>
      <c r="G426" s="71"/>
      <c r="H426" s="81"/>
      <c r="I426" s="81"/>
      <c r="J426" s="81"/>
      <c r="K426" s="64" t="s">
        <v>2952</v>
      </c>
      <c r="L426" s="65"/>
      <c r="M426" s="65"/>
      <c r="N426" s="65"/>
      <c r="O426" s="66"/>
      <c r="P426" s="43" t="s">
        <v>2559</v>
      </c>
      <c r="Q426" s="16"/>
      <c r="R426" s="67" t="s">
        <v>2002</v>
      </c>
      <c r="S426" s="72" t="s">
        <v>2560</v>
      </c>
      <c r="T426" s="73">
        <v>1500</v>
      </c>
      <c r="U426" s="70" t="s">
        <v>2006</v>
      </c>
    </row>
    <row r="427" spans="1:21" ht="38.25" customHeight="1">
      <c r="A427" s="21">
        <v>209</v>
      </c>
      <c r="B427" s="61" t="s">
        <v>2561</v>
      </c>
      <c r="C427" s="114" t="s">
        <v>1966</v>
      </c>
      <c r="D427" s="63">
        <v>700</v>
      </c>
      <c r="E427" s="12">
        <f>IF(L427*M427*N427*O427&gt;10000,FLOOR(L427*M427*N427*O427,1000),FLOOR(L427*M427*N427*O427,100))</f>
        <v>8500</v>
      </c>
      <c r="F427" s="48"/>
      <c r="G427" s="132">
        <v>1</v>
      </c>
      <c r="H427" s="132">
        <v>0</v>
      </c>
      <c r="I427" s="132"/>
      <c r="J427" s="132"/>
      <c r="K427" s="64" t="s">
        <v>2562</v>
      </c>
      <c r="L427" s="65">
        <v>11</v>
      </c>
      <c r="M427" s="65">
        <v>28</v>
      </c>
      <c r="N427" s="65">
        <v>31</v>
      </c>
      <c r="O427" s="66">
        <v>0.9</v>
      </c>
      <c r="P427" s="43" t="s">
        <v>879</v>
      </c>
      <c r="Q427" s="16" t="s">
        <v>2563</v>
      </c>
      <c r="R427" s="67" t="s">
        <v>2564</v>
      </c>
      <c r="S427" s="72" t="s">
        <v>2565</v>
      </c>
      <c r="T427" s="73">
        <v>580</v>
      </c>
      <c r="U427" s="70">
        <v>1</v>
      </c>
    </row>
    <row r="428" spans="1:21" ht="41.25" customHeight="1">
      <c r="A428" s="21">
        <f>A427</f>
        <v>209</v>
      </c>
      <c r="B428" s="64" t="str">
        <f>B427</f>
        <v>Dracula</v>
      </c>
      <c r="C428" s="115" t="s">
        <v>1966</v>
      </c>
      <c r="D428" s="74">
        <v>700</v>
      </c>
      <c r="E428" s="32"/>
      <c r="F428" s="48"/>
      <c r="G428" s="71"/>
      <c r="H428" s="81"/>
      <c r="I428" s="81"/>
      <c r="J428" s="81"/>
      <c r="K428" s="64" t="s">
        <v>2952</v>
      </c>
      <c r="L428" s="65"/>
      <c r="M428" s="65"/>
      <c r="N428" s="65"/>
      <c r="O428" s="66"/>
      <c r="P428" s="43" t="s">
        <v>2566</v>
      </c>
      <c r="Q428" s="16"/>
      <c r="R428" s="67" t="s">
        <v>2564</v>
      </c>
      <c r="S428" s="72" t="s">
        <v>2567</v>
      </c>
      <c r="T428" s="73">
        <v>1500</v>
      </c>
      <c r="U428" s="70" t="s">
        <v>2568</v>
      </c>
    </row>
    <row r="429" spans="1:21" ht="38.25" customHeight="1">
      <c r="A429" s="21">
        <v>210</v>
      </c>
      <c r="B429" s="61" t="s">
        <v>2569</v>
      </c>
      <c r="C429" s="114" t="s">
        <v>1966</v>
      </c>
      <c r="D429" s="63">
        <v>700</v>
      </c>
      <c r="E429" s="12">
        <f>IF(L429*M429*N429*O429&gt;10000,FLOOR(L429*M429*N429*O429,1000),FLOOR(L429*M429*N429*O429,100))</f>
        <v>6500</v>
      </c>
      <c r="F429" s="48" t="s">
        <v>2571</v>
      </c>
      <c r="G429" s="132"/>
      <c r="H429" s="132"/>
      <c r="I429" s="132"/>
      <c r="J429" s="132"/>
      <c r="K429" s="18" t="s">
        <v>2570</v>
      </c>
      <c r="L429" s="65">
        <v>10</v>
      </c>
      <c r="M429" s="65">
        <v>28</v>
      </c>
      <c r="N429" s="65">
        <v>26</v>
      </c>
      <c r="O429" s="66">
        <v>0.9</v>
      </c>
      <c r="P429" s="16" t="s">
        <v>2572</v>
      </c>
      <c r="Q429" s="16" t="s">
        <v>2573</v>
      </c>
      <c r="R429" s="67" t="s">
        <v>2564</v>
      </c>
      <c r="S429" s="72" t="s">
        <v>2574</v>
      </c>
      <c r="T429" s="73">
        <v>580</v>
      </c>
      <c r="U429" s="70">
        <v>1</v>
      </c>
    </row>
    <row r="430" spans="1:21" ht="78" customHeight="1">
      <c r="A430" s="21">
        <v>211</v>
      </c>
      <c r="B430" s="61" t="s">
        <v>2575</v>
      </c>
      <c r="C430" s="114" t="s">
        <v>1966</v>
      </c>
      <c r="D430" s="63">
        <v>700</v>
      </c>
      <c r="E430" s="12">
        <f>IF(L430*M430*N430*O430&gt;10000,FLOOR(L430*M430*N430*O430,1000),FLOOR(L430*M430*N430*O430,100))</f>
        <v>6200</v>
      </c>
      <c r="F430" s="48" t="s">
        <v>174</v>
      </c>
      <c r="G430" s="132">
        <v>1</v>
      </c>
      <c r="H430" s="132">
        <v>1</v>
      </c>
      <c r="I430" s="132"/>
      <c r="J430" s="132"/>
      <c r="K430" s="64" t="s">
        <v>2576</v>
      </c>
      <c r="L430" s="65">
        <v>10</v>
      </c>
      <c r="M430" s="65">
        <v>26</v>
      </c>
      <c r="N430" s="65">
        <v>28.5</v>
      </c>
      <c r="O430" s="66">
        <v>0.85</v>
      </c>
      <c r="P430" s="43" t="s">
        <v>2577</v>
      </c>
      <c r="Q430" s="16" t="s">
        <v>2578</v>
      </c>
      <c r="R430" s="67" t="s">
        <v>2564</v>
      </c>
      <c r="S430" s="72" t="s">
        <v>2579</v>
      </c>
      <c r="T430" s="73">
        <v>580</v>
      </c>
      <c r="U430" s="70">
        <v>1</v>
      </c>
    </row>
    <row r="431" spans="1:21" ht="38.25" customHeight="1">
      <c r="A431" s="21">
        <v>212</v>
      </c>
      <c r="B431" s="61" t="s">
        <v>2580</v>
      </c>
      <c r="C431" s="114" t="s">
        <v>1966</v>
      </c>
      <c r="D431" s="63">
        <v>700</v>
      </c>
      <c r="E431" s="12">
        <f>IF(L431*M431*N431*O431&gt;10000,FLOOR(L431*M431*N431*O431,1000),FLOOR(L431*M431*N431*O431,100))</f>
        <v>7700</v>
      </c>
      <c r="F431" s="48" t="s">
        <v>2582</v>
      </c>
      <c r="G431" s="132">
        <v>2</v>
      </c>
      <c r="H431" s="132">
        <v>1</v>
      </c>
      <c r="I431" s="132">
        <v>2</v>
      </c>
      <c r="J431" s="132">
        <v>1</v>
      </c>
      <c r="K431" s="64" t="s">
        <v>2581</v>
      </c>
      <c r="L431" s="65">
        <v>11</v>
      </c>
      <c r="M431" s="65">
        <v>28</v>
      </c>
      <c r="N431" s="65">
        <v>28</v>
      </c>
      <c r="O431" s="66">
        <v>0.9</v>
      </c>
      <c r="P431" s="43" t="s">
        <v>2583</v>
      </c>
      <c r="Q431" s="16" t="s">
        <v>2584</v>
      </c>
      <c r="R431" s="67" t="s">
        <v>2585</v>
      </c>
      <c r="S431" s="72" t="s">
        <v>2586</v>
      </c>
      <c r="T431" s="73">
        <v>580</v>
      </c>
      <c r="U431" s="70">
        <v>1</v>
      </c>
    </row>
    <row r="432" spans="1:21" ht="38.25" customHeight="1">
      <c r="A432" s="21">
        <v>213</v>
      </c>
      <c r="B432" s="61" t="s">
        <v>2587</v>
      </c>
      <c r="C432" s="114" t="s">
        <v>1966</v>
      </c>
      <c r="D432" s="63">
        <v>700</v>
      </c>
      <c r="E432" s="12">
        <f>IF(L432*M432*N432*O432&gt;10000,FLOOR(L432*M432*N432*O432,1000),FLOOR(L432*M432*N432*O432,100))</f>
        <v>7300</v>
      </c>
      <c r="F432" s="48" t="s">
        <v>2589</v>
      </c>
      <c r="G432" s="132">
        <v>3</v>
      </c>
      <c r="H432" s="132">
        <v>1</v>
      </c>
      <c r="I432" s="132">
        <v>2</v>
      </c>
      <c r="J432" s="132">
        <v>1</v>
      </c>
      <c r="K432" s="64" t="s">
        <v>2588</v>
      </c>
      <c r="L432" s="65">
        <v>11</v>
      </c>
      <c r="M432" s="65">
        <v>27</v>
      </c>
      <c r="N432" s="65">
        <v>29</v>
      </c>
      <c r="O432" s="66">
        <v>0.85</v>
      </c>
      <c r="P432" s="17" t="s">
        <v>2590</v>
      </c>
      <c r="Q432" s="16" t="s">
        <v>2340</v>
      </c>
      <c r="R432" s="67" t="s">
        <v>2341</v>
      </c>
      <c r="S432" s="72" t="s">
        <v>2591</v>
      </c>
      <c r="T432" s="73">
        <v>580</v>
      </c>
      <c r="U432" s="70">
        <v>1</v>
      </c>
    </row>
    <row r="433" spans="1:21" ht="38.25" customHeight="1">
      <c r="A433" s="21">
        <v>214</v>
      </c>
      <c r="B433" s="61" t="s">
        <v>2592</v>
      </c>
      <c r="C433" s="114" t="s">
        <v>1966</v>
      </c>
      <c r="D433" s="63">
        <v>700</v>
      </c>
      <c r="E433" s="12">
        <f>IF(L433*M433*N433*O433&gt;10000,FLOOR(L433*M433*N433*O433,1000),FLOOR(L433*M433*N433*O433,100))</f>
        <v>6100</v>
      </c>
      <c r="F433" s="48" t="s">
        <v>871</v>
      </c>
      <c r="G433" s="132">
        <v>1</v>
      </c>
      <c r="H433" s="132">
        <v>1</v>
      </c>
      <c r="I433" s="132">
        <v>2</v>
      </c>
      <c r="J433" s="132"/>
      <c r="K433" s="64" t="s">
        <v>2593</v>
      </c>
      <c r="L433" s="65">
        <v>12</v>
      </c>
      <c r="M433" s="65">
        <v>26</v>
      </c>
      <c r="N433" s="65">
        <v>22</v>
      </c>
      <c r="O433" s="66">
        <v>0.9</v>
      </c>
      <c r="P433" s="43" t="s">
        <v>1735</v>
      </c>
      <c r="Q433" s="16" t="s">
        <v>2594</v>
      </c>
      <c r="R433" s="67" t="s">
        <v>2595</v>
      </c>
      <c r="S433" s="72" t="s">
        <v>2596</v>
      </c>
      <c r="T433" s="73">
        <v>580</v>
      </c>
      <c r="U433" s="70">
        <v>1</v>
      </c>
    </row>
    <row r="434" spans="1:21" ht="41.25" customHeight="1">
      <c r="A434" s="21">
        <f>A433</f>
        <v>214</v>
      </c>
      <c r="B434" s="64" t="str">
        <f>B433</f>
        <v>Huckleberry Finn</v>
      </c>
      <c r="C434" s="115" t="s">
        <v>1966</v>
      </c>
      <c r="D434" s="74">
        <v>700</v>
      </c>
      <c r="E434" s="32"/>
      <c r="F434" s="48"/>
      <c r="G434" s="71"/>
      <c r="H434" s="81"/>
      <c r="I434" s="81"/>
      <c r="J434" s="81"/>
      <c r="K434" s="64" t="s">
        <v>2952</v>
      </c>
      <c r="L434" s="65"/>
      <c r="M434" s="65"/>
      <c r="N434" s="65"/>
      <c r="O434" s="66"/>
      <c r="P434" s="43" t="s">
        <v>2597</v>
      </c>
      <c r="Q434" s="16"/>
      <c r="R434" s="67" t="s">
        <v>2969</v>
      </c>
      <c r="S434" s="72" t="s">
        <v>2598</v>
      </c>
      <c r="T434" s="73">
        <v>1500</v>
      </c>
      <c r="U434" s="70" t="s">
        <v>1551</v>
      </c>
    </row>
    <row r="435" spans="1:21" ht="38.25" customHeight="1">
      <c r="A435" s="21">
        <v>215</v>
      </c>
      <c r="B435" s="61" t="s">
        <v>2599</v>
      </c>
      <c r="C435" s="114" t="s">
        <v>1966</v>
      </c>
      <c r="D435" s="63">
        <v>700</v>
      </c>
      <c r="E435" s="12">
        <f aca="true" t="shared" si="15" ref="E435:E440">IF(L435*M435*N435*O435&gt;10000,FLOOR(L435*M435*N435*O435,1000),FLOOR(L435*M435*N435*O435,100))</f>
        <v>7200</v>
      </c>
      <c r="F435" s="48" t="s">
        <v>2601</v>
      </c>
      <c r="G435" s="132">
        <v>1</v>
      </c>
      <c r="H435" s="132">
        <v>1</v>
      </c>
      <c r="I435" s="132"/>
      <c r="J435" s="132"/>
      <c r="K435" s="64" t="s">
        <v>2600</v>
      </c>
      <c r="L435" s="65">
        <v>11</v>
      </c>
      <c r="M435" s="65">
        <v>26</v>
      </c>
      <c r="N435" s="65">
        <v>28</v>
      </c>
      <c r="O435" s="66">
        <v>0.9</v>
      </c>
      <c r="P435" s="43" t="s">
        <v>2602</v>
      </c>
      <c r="Q435" s="16" t="s">
        <v>2603</v>
      </c>
      <c r="R435" s="67" t="s">
        <v>2604</v>
      </c>
      <c r="S435" s="72" t="s">
        <v>2605</v>
      </c>
      <c r="T435" s="73">
        <v>580</v>
      </c>
      <c r="U435" s="70">
        <v>1</v>
      </c>
    </row>
    <row r="436" spans="1:21" ht="38.25" customHeight="1">
      <c r="A436" s="21">
        <v>216</v>
      </c>
      <c r="B436" s="61" t="s">
        <v>2606</v>
      </c>
      <c r="C436" s="114" t="s">
        <v>1966</v>
      </c>
      <c r="D436" s="63">
        <v>700</v>
      </c>
      <c r="E436" s="12">
        <f t="shared" si="15"/>
        <v>7400</v>
      </c>
      <c r="F436" s="48" t="s">
        <v>2608</v>
      </c>
      <c r="G436" s="132">
        <v>3</v>
      </c>
      <c r="H436" s="132">
        <v>2</v>
      </c>
      <c r="I436" s="132">
        <v>2</v>
      </c>
      <c r="J436" s="132">
        <v>1</v>
      </c>
      <c r="K436" s="64" t="s">
        <v>2607</v>
      </c>
      <c r="L436" s="65">
        <v>11</v>
      </c>
      <c r="M436" s="65">
        <v>28</v>
      </c>
      <c r="N436" s="65">
        <v>27</v>
      </c>
      <c r="O436" s="66">
        <v>0.9</v>
      </c>
      <c r="P436" s="43" t="s">
        <v>2128</v>
      </c>
      <c r="Q436" s="16" t="s">
        <v>2129</v>
      </c>
      <c r="R436" s="67" t="s">
        <v>2130</v>
      </c>
      <c r="S436" s="72" t="s">
        <v>2131</v>
      </c>
      <c r="T436" s="73">
        <v>580</v>
      </c>
      <c r="U436" s="70">
        <v>1</v>
      </c>
    </row>
    <row r="437" spans="1:21" ht="79.5" customHeight="1">
      <c r="A437" s="21">
        <v>217</v>
      </c>
      <c r="B437" s="61" t="s">
        <v>2132</v>
      </c>
      <c r="C437" s="114" t="s">
        <v>1966</v>
      </c>
      <c r="D437" s="63">
        <v>700</v>
      </c>
      <c r="E437" s="12">
        <f t="shared" si="15"/>
        <v>6700</v>
      </c>
      <c r="F437" s="48" t="s">
        <v>174</v>
      </c>
      <c r="G437" s="132">
        <v>1</v>
      </c>
      <c r="H437" s="132">
        <v>1</v>
      </c>
      <c r="I437" s="132"/>
      <c r="J437" s="132"/>
      <c r="K437" s="64" t="s">
        <v>287</v>
      </c>
      <c r="L437" s="65">
        <v>10</v>
      </c>
      <c r="M437" s="65">
        <v>26</v>
      </c>
      <c r="N437" s="65">
        <v>30.5</v>
      </c>
      <c r="O437" s="66">
        <v>0.85</v>
      </c>
      <c r="P437" s="43" t="s">
        <v>2133</v>
      </c>
      <c r="Q437" s="16" t="s">
        <v>2968</v>
      </c>
      <c r="R437" s="67" t="s">
        <v>2969</v>
      </c>
      <c r="S437" s="72" t="s">
        <v>2134</v>
      </c>
      <c r="T437" s="73">
        <v>580</v>
      </c>
      <c r="U437" s="70">
        <v>1</v>
      </c>
    </row>
    <row r="438" spans="1:21" ht="38.25" customHeight="1">
      <c r="A438" s="21">
        <v>218</v>
      </c>
      <c r="B438" s="61" t="s">
        <v>2135</v>
      </c>
      <c r="C438" s="114" t="s">
        <v>1966</v>
      </c>
      <c r="D438" s="63">
        <v>700</v>
      </c>
      <c r="E438" s="12">
        <f t="shared" si="15"/>
        <v>6600</v>
      </c>
      <c r="F438" s="48" t="s">
        <v>871</v>
      </c>
      <c r="G438" s="132">
        <v>0</v>
      </c>
      <c r="H438" s="132">
        <v>0</v>
      </c>
      <c r="I438" s="132">
        <v>0</v>
      </c>
      <c r="J438" s="132">
        <v>0</v>
      </c>
      <c r="K438" s="64" t="s">
        <v>2136</v>
      </c>
      <c r="L438" s="65">
        <v>10</v>
      </c>
      <c r="M438" s="65">
        <v>26</v>
      </c>
      <c r="N438" s="65">
        <v>30</v>
      </c>
      <c r="O438" s="66">
        <v>0.85</v>
      </c>
      <c r="P438" s="43" t="s">
        <v>432</v>
      </c>
      <c r="Q438" s="16"/>
      <c r="R438" s="67" t="s">
        <v>434</v>
      </c>
      <c r="S438" s="72" t="s">
        <v>2137</v>
      </c>
      <c r="T438" s="73">
        <v>580</v>
      </c>
      <c r="U438" s="70">
        <v>1</v>
      </c>
    </row>
    <row r="439" spans="1:21" ht="69.75" customHeight="1">
      <c r="A439" s="21">
        <v>219</v>
      </c>
      <c r="B439" s="61" t="s">
        <v>2138</v>
      </c>
      <c r="C439" s="114" t="s">
        <v>1966</v>
      </c>
      <c r="D439" s="63">
        <v>700</v>
      </c>
      <c r="E439" s="12">
        <f t="shared" si="15"/>
        <v>6600</v>
      </c>
      <c r="F439" s="48" t="s">
        <v>2052</v>
      </c>
      <c r="G439" s="132">
        <v>1</v>
      </c>
      <c r="H439" s="132">
        <v>1</v>
      </c>
      <c r="I439" s="132"/>
      <c r="J439" s="132"/>
      <c r="K439" s="64" t="s">
        <v>2139</v>
      </c>
      <c r="L439" s="65">
        <v>11</v>
      </c>
      <c r="M439" s="65">
        <v>26</v>
      </c>
      <c r="N439" s="65">
        <v>29</v>
      </c>
      <c r="O439" s="66">
        <v>0.8</v>
      </c>
      <c r="P439" s="43" t="s">
        <v>2140</v>
      </c>
      <c r="Q439" s="16" t="s">
        <v>2501</v>
      </c>
      <c r="R439" s="67" t="s">
        <v>434</v>
      </c>
      <c r="S439" s="72" t="s">
        <v>2141</v>
      </c>
      <c r="T439" s="73">
        <v>580</v>
      </c>
      <c r="U439" s="70">
        <v>1</v>
      </c>
    </row>
    <row r="440" spans="1:21" ht="38.25" customHeight="1">
      <c r="A440" s="21">
        <v>220</v>
      </c>
      <c r="B440" s="61" t="s">
        <v>2142</v>
      </c>
      <c r="C440" s="114" t="s">
        <v>1966</v>
      </c>
      <c r="D440" s="63">
        <v>700</v>
      </c>
      <c r="E440" s="12">
        <f t="shared" si="15"/>
        <v>6500</v>
      </c>
      <c r="F440" s="48" t="s">
        <v>2144</v>
      </c>
      <c r="G440" s="132">
        <v>1</v>
      </c>
      <c r="H440" s="132">
        <v>1</v>
      </c>
      <c r="I440" s="132"/>
      <c r="J440" s="132"/>
      <c r="K440" s="64" t="s">
        <v>2143</v>
      </c>
      <c r="L440" s="65">
        <v>11</v>
      </c>
      <c r="M440" s="65">
        <v>26</v>
      </c>
      <c r="N440" s="65">
        <v>27</v>
      </c>
      <c r="O440" s="66">
        <v>0.85</v>
      </c>
      <c r="P440" s="43" t="s">
        <v>2145</v>
      </c>
      <c r="Q440" s="16" t="s">
        <v>2146</v>
      </c>
      <c r="R440" s="67" t="s">
        <v>2147</v>
      </c>
      <c r="S440" s="72" t="s">
        <v>2148</v>
      </c>
      <c r="T440" s="73">
        <v>580</v>
      </c>
      <c r="U440" s="70">
        <v>1</v>
      </c>
    </row>
    <row r="441" spans="1:21" ht="41.25" customHeight="1">
      <c r="A441" s="21">
        <f>A440</f>
        <v>220</v>
      </c>
      <c r="B441" s="64" t="str">
        <f>B440</f>
        <v>New Yorkers</v>
      </c>
      <c r="C441" s="115" t="s">
        <v>1966</v>
      </c>
      <c r="D441" s="74">
        <v>700</v>
      </c>
      <c r="E441" s="32"/>
      <c r="F441" s="48"/>
      <c r="G441" s="71"/>
      <c r="H441" s="81"/>
      <c r="I441" s="81"/>
      <c r="J441" s="81"/>
      <c r="K441" s="64" t="s">
        <v>2952</v>
      </c>
      <c r="L441" s="65"/>
      <c r="M441" s="65"/>
      <c r="N441" s="65"/>
      <c r="O441" s="66"/>
      <c r="P441" s="43" t="s">
        <v>2149</v>
      </c>
      <c r="Q441" s="16"/>
      <c r="R441" s="67" t="s">
        <v>2147</v>
      </c>
      <c r="S441" s="72" t="s">
        <v>2150</v>
      </c>
      <c r="T441" s="73">
        <v>1500</v>
      </c>
      <c r="U441" s="70" t="s">
        <v>2151</v>
      </c>
    </row>
    <row r="442" spans="1:21" ht="38.25" customHeight="1">
      <c r="A442" s="21">
        <v>221</v>
      </c>
      <c r="B442" s="61" t="s">
        <v>2152</v>
      </c>
      <c r="C442" s="114" t="s">
        <v>1966</v>
      </c>
      <c r="D442" s="63">
        <v>700</v>
      </c>
      <c r="E442" s="12">
        <f>IF(L442*M442*N442*O442&gt;10000,FLOOR(L442*M442*N442*O442,1000),FLOOR(L442*M442*N442*O442,100))</f>
        <v>7000</v>
      </c>
      <c r="F442" s="48" t="s">
        <v>2154</v>
      </c>
      <c r="G442" s="132">
        <v>3</v>
      </c>
      <c r="H442" s="132">
        <v>2</v>
      </c>
      <c r="I442" s="132">
        <v>2</v>
      </c>
      <c r="J442" s="132"/>
      <c r="K442" s="64" t="s">
        <v>2153</v>
      </c>
      <c r="L442" s="65">
        <v>10</v>
      </c>
      <c r="M442" s="65">
        <v>26</v>
      </c>
      <c r="N442" s="65">
        <v>39</v>
      </c>
      <c r="O442" s="66">
        <v>0.7</v>
      </c>
      <c r="P442" s="17" t="s">
        <v>2155</v>
      </c>
      <c r="Q442" s="16" t="s">
        <v>982</v>
      </c>
      <c r="R442" s="67" t="s">
        <v>2969</v>
      </c>
      <c r="S442" s="72" t="s">
        <v>2156</v>
      </c>
      <c r="T442" s="73">
        <v>580</v>
      </c>
      <c r="U442" s="70">
        <v>1</v>
      </c>
    </row>
    <row r="443" spans="1:21" ht="41.25" customHeight="1">
      <c r="A443" s="21">
        <f>A442</f>
        <v>221</v>
      </c>
      <c r="B443" s="64" t="str">
        <f>B442</f>
        <v>Piano, The </v>
      </c>
      <c r="C443" s="115" t="s">
        <v>1966</v>
      </c>
      <c r="D443" s="74">
        <v>700</v>
      </c>
      <c r="E443" s="32"/>
      <c r="F443" s="48"/>
      <c r="G443" s="71"/>
      <c r="H443" s="81"/>
      <c r="I443" s="81"/>
      <c r="J443" s="81"/>
      <c r="K443" s="64" t="s">
        <v>2952</v>
      </c>
      <c r="L443" s="65"/>
      <c r="M443" s="65"/>
      <c r="N443" s="65"/>
      <c r="O443" s="66"/>
      <c r="P443" s="43" t="s">
        <v>2157</v>
      </c>
      <c r="Q443" s="16"/>
      <c r="R443" s="67" t="s">
        <v>1307</v>
      </c>
      <c r="S443" s="72" t="s">
        <v>2158</v>
      </c>
      <c r="T443" s="73">
        <v>1500</v>
      </c>
      <c r="U443" s="70" t="s">
        <v>914</v>
      </c>
    </row>
    <row r="444" spans="1:21" ht="38.25" customHeight="1">
      <c r="A444" s="21">
        <v>222</v>
      </c>
      <c r="B444" s="61" t="s">
        <v>2159</v>
      </c>
      <c r="C444" s="114" t="s">
        <v>1966</v>
      </c>
      <c r="D444" s="63">
        <v>700</v>
      </c>
      <c r="E444" s="12">
        <f>IF(L444*M444*N444*O444&gt;10000,FLOOR(L444*M444*N444*O444,1000),FLOOR(L444*M444*N444*O444,100))</f>
        <v>5200</v>
      </c>
      <c r="F444" s="48" t="s">
        <v>2101</v>
      </c>
      <c r="G444" s="132">
        <v>3</v>
      </c>
      <c r="H444" s="132">
        <v>1</v>
      </c>
      <c r="I444" s="132">
        <v>2</v>
      </c>
      <c r="J444" s="132">
        <v>1</v>
      </c>
      <c r="K444" s="64" t="s">
        <v>3180</v>
      </c>
      <c r="L444" s="65">
        <v>11</v>
      </c>
      <c r="M444" s="65">
        <v>23</v>
      </c>
      <c r="N444" s="65">
        <v>23</v>
      </c>
      <c r="O444" s="66">
        <v>0.9</v>
      </c>
      <c r="P444" s="43" t="s">
        <v>3181</v>
      </c>
      <c r="Q444" s="16" t="s">
        <v>2146</v>
      </c>
      <c r="R444" s="67" t="s">
        <v>2147</v>
      </c>
      <c r="S444" s="72" t="s">
        <v>3182</v>
      </c>
      <c r="T444" s="73">
        <v>580</v>
      </c>
      <c r="U444" s="70">
        <v>1</v>
      </c>
    </row>
    <row r="445" spans="1:21" ht="38.25" customHeight="1">
      <c r="A445" s="21">
        <v>223</v>
      </c>
      <c r="B445" s="61" t="s">
        <v>3183</v>
      </c>
      <c r="C445" s="114" t="s">
        <v>1966</v>
      </c>
      <c r="D445" s="63">
        <v>700</v>
      </c>
      <c r="E445" s="12">
        <f>IF(L445*M445*N445*O445&gt;10000,FLOOR(L445*M445*N445*O445,1000),FLOOR(L445*M445*N445*O445,100))</f>
        <v>7300</v>
      </c>
      <c r="F445" s="48" t="s">
        <v>3185</v>
      </c>
      <c r="G445" s="132">
        <v>1</v>
      </c>
      <c r="H445" s="132">
        <v>1</v>
      </c>
      <c r="I445" s="132"/>
      <c r="J445" s="132"/>
      <c r="K445" s="64" t="s">
        <v>3184</v>
      </c>
      <c r="L445" s="65">
        <v>11</v>
      </c>
      <c r="M445" s="65">
        <v>26</v>
      </c>
      <c r="N445" s="65">
        <v>32</v>
      </c>
      <c r="O445" s="66">
        <v>0.8</v>
      </c>
      <c r="P445" s="43" t="s">
        <v>3186</v>
      </c>
      <c r="Q445" s="16" t="s">
        <v>3187</v>
      </c>
      <c r="R445" s="67" t="s">
        <v>3188</v>
      </c>
      <c r="S445" s="72" t="s">
        <v>3189</v>
      </c>
      <c r="T445" s="73">
        <v>580</v>
      </c>
      <c r="U445" s="70">
        <v>1</v>
      </c>
    </row>
    <row r="446" spans="1:21" ht="41.25" customHeight="1">
      <c r="A446" s="21">
        <f>A445</f>
        <v>223</v>
      </c>
      <c r="B446" s="64" t="str">
        <f>B445</f>
        <v>Robinson Crusoe</v>
      </c>
      <c r="C446" s="115" t="s">
        <v>1966</v>
      </c>
      <c r="D446" s="74">
        <v>700</v>
      </c>
      <c r="E446" s="32"/>
      <c r="F446" s="48"/>
      <c r="G446" s="71"/>
      <c r="H446" s="81"/>
      <c r="I446" s="81"/>
      <c r="J446" s="81"/>
      <c r="K446" s="64" t="s">
        <v>2952</v>
      </c>
      <c r="L446" s="65"/>
      <c r="M446" s="65"/>
      <c r="N446" s="65"/>
      <c r="O446" s="66"/>
      <c r="P446" s="43" t="s">
        <v>3190</v>
      </c>
      <c r="Q446" s="16"/>
      <c r="R446" s="67" t="s">
        <v>1307</v>
      </c>
      <c r="S446" s="72" t="s">
        <v>3191</v>
      </c>
      <c r="T446" s="73">
        <v>1500</v>
      </c>
      <c r="U446" s="70" t="s">
        <v>914</v>
      </c>
    </row>
    <row r="447" spans="1:21" ht="38.25" customHeight="1">
      <c r="A447" s="21">
        <v>224</v>
      </c>
      <c r="B447" s="61" t="s">
        <v>3192</v>
      </c>
      <c r="C447" s="114" t="s">
        <v>1966</v>
      </c>
      <c r="D447" s="63">
        <v>700</v>
      </c>
      <c r="E447" s="12">
        <f>IF(L447*M447*N447*O447&gt;10000,FLOOR(L447*M447*N447*O447,1000),FLOOR(L447*M447*N447*O447,100))</f>
        <v>7000</v>
      </c>
      <c r="F447" s="48" t="s">
        <v>871</v>
      </c>
      <c r="G447" s="132">
        <v>1</v>
      </c>
      <c r="H447" s="132">
        <v>1</v>
      </c>
      <c r="I447" s="132">
        <v>2</v>
      </c>
      <c r="J447" s="132">
        <v>1</v>
      </c>
      <c r="K447" s="64" t="s">
        <v>3193</v>
      </c>
      <c r="L447" s="65">
        <v>11</v>
      </c>
      <c r="M447" s="65">
        <v>26</v>
      </c>
      <c r="N447" s="65">
        <v>29</v>
      </c>
      <c r="O447" s="66">
        <v>0.85</v>
      </c>
      <c r="P447" s="43" t="s">
        <v>3194</v>
      </c>
      <c r="Q447" s="16" t="s">
        <v>1984</v>
      </c>
      <c r="R447" s="67" t="s">
        <v>1985</v>
      </c>
      <c r="S447" s="72" t="s">
        <v>3195</v>
      </c>
      <c r="T447" s="73">
        <v>580</v>
      </c>
      <c r="U447" s="70">
        <v>1</v>
      </c>
    </row>
    <row r="448" spans="1:21" ht="41.25" customHeight="1">
      <c r="A448" s="21">
        <f>A447</f>
        <v>224</v>
      </c>
      <c r="B448" s="64" t="str">
        <f>B447</f>
        <v>Sherlock Holmes Short Stories</v>
      </c>
      <c r="C448" s="115" t="s">
        <v>1966</v>
      </c>
      <c r="D448" s="74">
        <v>700</v>
      </c>
      <c r="E448" s="32"/>
      <c r="F448" s="48"/>
      <c r="G448" s="71"/>
      <c r="H448" s="81"/>
      <c r="I448" s="81"/>
      <c r="J448" s="81"/>
      <c r="K448" s="64" t="s">
        <v>2952</v>
      </c>
      <c r="L448" s="65"/>
      <c r="M448" s="65"/>
      <c r="N448" s="65"/>
      <c r="O448" s="66"/>
      <c r="P448" s="43" t="s">
        <v>3196</v>
      </c>
      <c r="Q448" s="16"/>
      <c r="R448" s="67" t="s">
        <v>1985</v>
      </c>
      <c r="S448" s="72" t="s">
        <v>3197</v>
      </c>
      <c r="T448" s="73">
        <v>1500</v>
      </c>
      <c r="U448" s="70" t="s">
        <v>3198</v>
      </c>
    </row>
    <row r="449" spans="1:21" ht="52.5" customHeight="1">
      <c r="A449" s="21">
        <v>225</v>
      </c>
      <c r="B449" s="61" t="s">
        <v>3199</v>
      </c>
      <c r="C449" s="114" t="s">
        <v>1966</v>
      </c>
      <c r="D449" s="63">
        <v>700</v>
      </c>
      <c r="E449" s="12">
        <f>IF(L449*M449*N449*O449&gt;10000,FLOOR(L449*M449*N449*O449,1000),FLOOR(L449*M449*N449*O449,100))</f>
        <v>5700</v>
      </c>
      <c r="F449" s="48" t="s">
        <v>3201</v>
      </c>
      <c r="G449" s="132">
        <v>1</v>
      </c>
      <c r="H449" s="132">
        <v>1</v>
      </c>
      <c r="I449" s="132"/>
      <c r="J449" s="132"/>
      <c r="K449" s="64" t="s">
        <v>3200</v>
      </c>
      <c r="L449" s="65">
        <v>10</v>
      </c>
      <c r="M449" s="65">
        <v>26</v>
      </c>
      <c r="N449" s="65">
        <v>26</v>
      </c>
      <c r="O449" s="66">
        <v>0.85</v>
      </c>
      <c r="P449" s="43" t="s">
        <v>3202</v>
      </c>
      <c r="Q449" s="16" t="s">
        <v>577</v>
      </c>
      <c r="R449" s="67" t="s">
        <v>2969</v>
      </c>
      <c r="S449" s="72" t="s">
        <v>3203</v>
      </c>
      <c r="T449" s="73">
        <v>580</v>
      </c>
      <c r="U449" s="70">
        <v>1</v>
      </c>
    </row>
    <row r="450" spans="1:21" ht="38.25" customHeight="1">
      <c r="A450" s="21">
        <v>226</v>
      </c>
      <c r="B450" s="61" t="s">
        <v>3204</v>
      </c>
      <c r="C450" s="114" t="s">
        <v>1966</v>
      </c>
      <c r="D450" s="63">
        <v>700</v>
      </c>
      <c r="E450" s="12">
        <f aca="true" t="shared" si="16" ref="E450:E455">IF(L450*M450*N450*O450&gt;10000,FLOOR(L450*M450*N450*O450,1000),FLOOR(L450*M450*N450*O450,100))</f>
        <v>5900</v>
      </c>
      <c r="F450" s="48" t="s">
        <v>2052</v>
      </c>
      <c r="G450" s="132">
        <v>1</v>
      </c>
      <c r="H450" s="132">
        <v>1</v>
      </c>
      <c r="I450" s="132"/>
      <c r="J450" s="132"/>
      <c r="K450" s="64" t="s">
        <v>3205</v>
      </c>
      <c r="L450" s="65">
        <v>11</v>
      </c>
      <c r="M450" s="65">
        <v>26</v>
      </c>
      <c r="N450" s="65">
        <v>26</v>
      </c>
      <c r="O450" s="66">
        <v>0.8</v>
      </c>
      <c r="P450" s="43" t="s">
        <v>3206</v>
      </c>
      <c r="Q450" s="16" t="s">
        <v>2079</v>
      </c>
      <c r="R450" s="67" t="s">
        <v>1307</v>
      </c>
      <c r="S450" s="72" t="s">
        <v>3207</v>
      </c>
      <c r="T450" s="73">
        <v>580</v>
      </c>
      <c r="U450" s="70">
        <v>1</v>
      </c>
    </row>
    <row r="451" spans="1:21" ht="38.25" customHeight="1">
      <c r="A451" s="21">
        <v>227</v>
      </c>
      <c r="B451" s="61" t="s">
        <v>3208</v>
      </c>
      <c r="C451" s="114" t="s">
        <v>1966</v>
      </c>
      <c r="D451" s="63">
        <v>700</v>
      </c>
      <c r="E451" s="12">
        <f t="shared" si="16"/>
        <v>5900</v>
      </c>
      <c r="F451" s="48" t="s">
        <v>552</v>
      </c>
      <c r="G451" s="132"/>
      <c r="H451" s="132"/>
      <c r="I451" s="132"/>
      <c r="J451" s="132"/>
      <c r="K451" s="64" t="s">
        <v>3209</v>
      </c>
      <c r="L451" s="65">
        <v>11</v>
      </c>
      <c r="M451" s="65">
        <v>26</v>
      </c>
      <c r="N451" s="65">
        <v>23</v>
      </c>
      <c r="O451" s="66">
        <v>0.9</v>
      </c>
      <c r="P451" s="43" t="s">
        <v>3210</v>
      </c>
      <c r="Q451" s="16" t="s">
        <v>3211</v>
      </c>
      <c r="R451" s="67" t="s">
        <v>3212</v>
      </c>
      <c r="S451" s="72" t="s">
        <v>3213</v>
      </c>
      <c r="T451" s="73">
        <v>580</v>
      </c>
      <c r="U451" s="70">
        <v>1</v>
      </c>
    </row>
    <row r="452" spans="1:21" ht="38.25" customHeight="1">
      <c r="A452" s="21">
        <v>228</v>
      </c>
      <c r="B452" s="61" t="s">
        <v>3214</v>
      </c>
      <c r="C452" s="114" t="s">
        <v>1966</v>
      </c>
      <c r="D452" s="63">
        <v>700</v>
      </c>
      <c r="E452" s="12">
        <f t="shared" si="16"/>
        <v>6100</v>
      </c>
      <c r="F452" s="48" t="s">
        <v>3216</v>
      </c>
      <c r="G452" s="132">
        <v>1</v>
      </c>
      <c r="H452" s="132">
        <v>1</v>
      </c>
      <c r="I452" s="132">
        <v>2</v>
      </c>
      <c r="J452" s="132"/>
      <c r="K452" s="64" t="s">
        <v>3215</v>
      </c>
      <c r="L452" s="65">
        <v>10</v>
      </c>
      <c r="M452" s="65">
        <v>26</v>
      </c>
      <c r="N452" s="65">
        <v>28</v>
      </c>
      <c r="O452" s="66">
        <v>0.85</v>
      </c>
      <c r="P452" s="43" t="s">
        <v>3217</v>
      </c>
      <c r="Q452" s="16" t="s">
        <v>1970</v>
      </c>
      <c r="R452" s="67" t="s">
        <v>1971</v>
      </c>
      <c r="S452" s="72" t="s">
        <v>3218</v>
      </c>
      <c r="T452" s="73">
        <v>580</v>
      </c>
      <c r="U452" s="70">
        <v>1</v>
      </c>
    </row>
    <row r="453" spans="1:21" ht="41.25" customHeight="1">
      <c r="A453" s="21">
        <f>A452</f>
        <v>228</v>
      </c>
      <c r="B453" s="64" t="str">
        <f>B452</f>
        <v>Voodoo Island</v>
      </c>
      <c r="C453" s="115" t="s">
        <v>1966</v>
      </c>
      <c r="D453" s="74">
        <v>700</v>
      </c>
      <c r="E453" s="32"/>
      <c r="F453" s="48"/>
      <c r="G453" s="71"/>
      <c r="H453" s="81"/>
      <c r="I453" s="81"/>
      <c r="J453" s="81"/>
      <c r="K453" s="64" t="s">
        <v>3219</v>
      </c>
      <c r="L453" s="65"/>
      <c r="M453" s="65"/>
      <c r="N453" s="65"/>
      <c r="O453" s="66"/>
      <c r="P453" s="43" t="s">
        <v>3220</v>
      </c>
      <c r="Q453" s="16"/>
      <c r="R453" s="67" t="s">
        <v>3221</v>
      </c>
      <c r="S453" s="72" t="s">
        <v>3222</v>
      </c>
      <c r="T453" s="73">
        <v>1500</v>
      </c>
      <c r="U453" s="70" t="s">
        <v>3223</v>
      </c>
    </row>
    <row r="454" spans="1:21" ht="38.25" customHeight="1">
      <c r="A454" s="21">
        <v>229</v>
      </c>
      <c r="B454" s="61" t="s">
        <v>3224</v>
      </c>
      <c r="C454" s="114" t="s">
        <v>1966</v>
      </c>
      <c r="D454" s="63">
        <v>700</v>
      </c>
      <c r="E454" s="12">
        <f t="shared" si="16"/>
        <v>9300</v>
      </c>
      <c r="F454" s="48" t="s">
        <v>3226</v>
      </c>
      <c r="G454" s="132">
        <v>3</v>
      </c>
      <c r="H454" s="132">
        <v>1</v>
      </c>
      <c r="I454" s="132">
        <v>2</v>
      </c>
      <c r="J454" s="132"/>
      <c r="K454" s="64" t="s">
        <v>3225</v>
      </c>
      <c r="L454" s="65">
        <v>11</v>
      </c>
      <c r="M454" s="65">
        <v>29</v>
      </c>
      <c r="N454" s="65">
        <v>49</v>
      </c>
      <c r="O454" s="66">
        <v>0.6</v>
      </c>
      <c r="P454" s="43" t="s">
        <v>3227</v>
      </c>
      <c r="Q454" s="16" t="s">
        <v>3228</v>
      </c>
      <c r="R454" s="67" t="s">
        <v>3229</v>
      </c>
      <c r="S454" s="72" t="s">
        <v>3230</v>
      </c>
      <c r="T454" s="73">
        <v>580</v>
      </c>
      <c r="U454" s="70">
        <v>1</v>
      </c>
    </row>
    <row r="455" spans="1:21" ht="38.25" customHeight="1">
      <c r="A455" s="21">
        <v>230</v>
      </c>
      <c r="B455" s="61" t="s">
        <v>3231</v>
      </c>
      <c r="C455" s="114" t="s">
        <v>1966</v>
      </c>
      <c r="D455" s="63">
        <v>700</v>
      </c>
      <c r="E455" s="12">
        <f t="shared" si="16"/>
        <v>6500</v>
      </c>
      <c r="F455" s="48" t="s">
        <v>3233</v>
      </c>
      <c r="G455" s="132">
        <v>3</v>
      </c>
      <c r="H455" s="132">
        <v>1</v>
      </c>
      <c r="I455" s="132">
        <v>2</v>
      </c>
      <c r="J455" s="132">
        <v>1</v>
      </c>
      <c r="K455" s="64" t="s">
        <v>3232</v>
      </c>
      <c r="L455" s="65">
        <v>10</v>
      </c>
      <c r="M455" s="65">
        <v>26</v>
      </c>
      <c r="N455" s="65">
        <v>28</v>
      </c>
      <c r="O455" s="66">
        <v>0.9</v>
      </c>
      <c r="P455" s="17" t="s">
        <v>3234</v>
      </c>
      <c r="Q455" s="16" t="s">
        <v>982</v>
      </c>
      <c r="R455" s="67" t="s">
        <v>2969</v>
      </c>
      <c r="S455" s="72" t="s">
        <v>3235</v>
      </c>
      <c r="T455" s="73">
        <v>580</v>
      </c>
      <c r="U455" s="70">
        <v>1</v>
      </c>
    </row>
    <row r="456" spans="1:21" ht="38.25" customHeight="1">
      <c r="A456" s="21">
        <v>231</v>
      </c>
      <c r="B456" s="76" t="s">
        <v>3236</v>
      </c>
      <c r="C456" s="115" t="s">
        <v>1966</v>
      </c>
      <c r="D456" s="74">
        <v>700</v>
      </c>
      <c r="E456" s="12"/>
      <c r="F456" s="48"/>
      <c r="G456" s="71"/>
      <c r="H456" s="81"/>
      <c r="I456" s="81"/>
      <c r="J456" s="81"/>
      <c r="K456" s="64"/>
      <c r="L456" s="65"/>
      <c r="M456" s="65"/>
      <c r="N456" s="65"/>
      <c r="O456" s="66"/>
      <c r="P456" s="43"/>
      <c r="Q456" s="16"/>
      <c r="R456" s="67" t="s">
        <v>1307</v>
      </c>
      <c r="S456" s="72" t="s">
        <v>3237</v>
      </c>
      <c r="T456" s="73"/>
      <c r="U456" s="70"/>
    </row>
    <row r="457" spans="1:21" ht="38.25" customHeight="1">
      <c r="A457" s="21">
        <v>801</v>
      </c>
      <c r="B457" s="61" t="s">
        <v>2644</v>
      </c>
      <c r="C457" s="114" t="s">
        <v>1897</v>
      </c>
      <c r="D457" s="90">
        <v>700</v>
      </c>
      <c r="E457" s="42">
        <f>IF(L457*M457*N457*O457&gt;10000,FLOOR(L457*M457*N457*O457,1000),FLOOR(L457*M457*N457*O457,100))</f>
        <v>0</v>
      </c>
      <c r="F457" s="48"/>
      <c r="G457" s="132"/>
      <c r="H457" s="132"/>
      <c r="I457" s="132"/>
      <c r="J457" s="132"/>
      <c r="K457" s="99"/>
      <c r="L457" s="65"/>
      <c r="M457" s="65"/>
      <c r="N457" s="123"/>
      <c r="O457" s="66"/>
      <c r="P457" s="43"/>
      <c r="Q457" s="16"/>
      <c r="R457" s="67" t="s">
        <v>1579</v>
      </c>
      <c r="S457" s="72" t="s">
        <v>2645</v>
      </c>
      <c r="T457" s="73">
        <v>580</v>
      </c>
      <c r="U457" s="70">
        <v>1</v>
      </c>
    </row>
    <row r="458" spans="1:21" ht="38.25" customHeight="1">
      <c r="A458" s="21">
        <f>A457</f>
        <v>801</v>
      </c>
      <c r="B458" s="64" t="str">
        <f>B457</f>
        <v>Importance Of Being Ernest, The</v>
      </c>
      <c r="C458" s="115" t="str">
        <f>C457</f>
        <v>Playscripts 2
Oxford</v>
      </c>
      <c r="D458" s="74">
        <f>D457</f>
        <v>700</v>
      </c>
      <c r="E458" s="32" t="s">
        <v>1630</v>
      </c>
      <c r="F458" s="48"/>
      <c r="G458" s="71"/>
      <c r="H458" s="81"/>
      <c r="I458" s="81"/>
      <c r="J458" s="81"/>
      <c r="K458" s="99" t="s">
        <v>1631</v>
      </c>
      <c r="L458" s="65"/>
      <c r="M458" s="65"/>
      <c r="N458" s="65"/>
      <c r="O458" s="66"/>
      <c r="P458" s="43" t="s">
        <v>432</v>
      </c>
      <c r="Q458" s="16"/>
      <c r="R458" s="67" t="s">
        <v>434</v>
      </c>
      <c r="S458" s="68" t="s">
        <v>2646</v>
      </c>
      <c r="T458" s="69">
        <v>1500</v>
      </c>
      <c r="U458" s="70" t="s">
        <v>1995</v>
      </c>
    </row>
    <row r="459" spans="1:21" ht="38.25" customHeight="1">
      <c r="A459" s="21">
        <v>802</v>
      </c>
      <c r="B459" s="61" t="s">
        <v>2647</v>
      </c>
      <c r="C459" s="114" t="s">
        <v>1897</v>
      </c>
      <c r="D459" s="90">
        <v>700</v>
      </c>
      <c r="E459" s="42">
        <f>IF(L459*M459*N459*O459&gt;10000,FLOOR(L459*M459*N459*O459,1000),FLOOR(L459*M459*N459*O459,100))</f>
        <v>0</v>
      </c>
      <c r="F459" s="48"/>
      <c r="G459" s="132"/>
      <c r="H459" s="132"/>
      <c r="I459" s="132"/>
      <c r="J459" s="132"/>
      <c r="K459" s="99"/>
      <c r="L459" s="65"/>
      <c r="M459" s="65"/>
      <c r="N459" s="123"/>
      <c r="O459" s="66"/>
      <c r="P459" s="43"/>
      <c r="Q459" s="16"/>
      <c r="R459" s="67" t="s">
        <v>434</v>
      </c>
      <c r="S459" s="72" t="s">
        <v>2648</v>
      </c>
      <c r="T459" s="73">
        <v>580</v>
      </c>
      <c r="U459" s="70">
        <v>1</v>
      </c>
    </row>
    <row r="460" spans="1:21" ht="38.25" customHeight="1">
      <c r="A460" s="21">
        <f>A459</f>
        <v>802</v>
      </c>
      <c r="B460" s="64" t="str">
        <f>B459</f>
        <v>Much Ado About Nothing</v>
      </c>
      <c r="C460" s="115" t="str">
        <f>C459</f>
        <v>Playscripts 2
Oxford</v>
      </c>
      <c r="D460" s="74">
        <f>D459</f>
        <v>700</v>
      </c>
      <c r="E460" s="32" t="s">
        <v>1630</v>
      </c>
      <c r="F460" s="48"/>
      <c r="G460" s="71"/>
      <c r="H460" s="81"/>
      <c r="I460" s="81"/>
      <c r="J460" s="81"/>
      <c r="K460" s="99" t="s">
        <v>1631</v>
      </c>
      <c r="L460" s="65"/>
      <c r="M460" s="65"/>
      <c r="N460" s="65"/>
      <c r="O460" s="66"/>
      <c r="P460" s="43" t="s">
        <v>432</v>
      </c>
      <c r="Q460" s="16"/>
      <c r="R460" s="67" t="s">
        <v>434</v>
      </c>
      <c r="S460" s="68" t="s">
        <v>2649</v>
      </c>
      <c r="T460" s="69">
        <v>1500</v>
      </c>
      <c r="U460" s="70" t="s">
        <v>1995</v>
      </c>
    </row>
    <row r="461" spans="1:21" ht="38.25" customHeight="1">
      <c r="A461" s="21">
        <v>803</v>
      </c>
      <c r="B461" s="61" t="s">
        <v>2650</v>
      </c>
      <c r="C461" s="114" t="s">
        <v>1897</v>
      </c>
      <c r="D461" s="90">
        <v>700</v>
      </c>
      <c r="E461" s="42">
        <f>IF(L461*M461*N461*O461&gt;10000,FLOOR(L461*M461*N461*O461,1000),FLOOR(L461*M461*N461*O461,100))</f>
        <v>0</v>
      </c>
      <c r="F461" s="48"/>
      <c r="G461" s="132"/>
      <c r="H461" s="132"/>
      <c r="I461" s="132"/>
      <c r="J461" s="132"/>
      <c r="K461" s="99"/>
      <c r="L461" s="65"/>
      <c r="M461" s="65"/>
      <c r="N461" s="123"/>
      <c r="O461" s="66"/>
      <c r="P461" s="43"/>
      <c r="Q461" s="16"/>
      <c r="R461" s="67" t="s">
        <v>434</v>
      </c>
      <c r="S461" s="72" t="s">
        <v>2651</v>
      </c>
      <c r="T461" s="73">
        <v>580</v>
      </c>
      <c r="U461" s="70">
        <v>1</v>
      </c>
    </row>
    <row r="462" spans="1:21" ht="38.25" customHeight="1">
      <c r="A462" s="21">
        <v>1201</v>
      </c>
      <c r="B462" s="61" t="s">
        <v>2694</v>
      </c>
      <c r="C462" s="114" t="s">
        <v>1901</v>
      </c>
      <c r="D462" s="127">
        <v>700</v>
      </c>
      <c r="E462" s="42">
        <f>IF(L462*M462*N462*O462&gt;10000,FLOOR(L462*M462*N462*O462,1000),FLOOR(L462*M462*N462*O462,100))</f>
        <v>0</v>
      </c>
      <c r="F462" s="48"/>
      <c r="G462" s="132"/>
      <c r="H462" s="132"/>
      <c r="I462" s="132"/>
      <c r="J462" s="132"/>
      <c r="K462" s="99"/>
      <c r="L462" s="65"/>
      <c r="M462" s="65"/>
      <c r="N462" s="123"/>
      <c r="O462" s="66"/>
      <c r="P462" s="43"/>
      <c r="Q462" s="16"/>
      <c r="R462" s="67" t="s">
        <v>1579</v>
      </c>
      <c r="S462" s="72" t="s">
        <v>2695</v>
      </c>
      <c r="T462" s="100">
        <v>580</v>
      </c>
      <c r="U462" s="70">
        <v>1</v>
      </c>
    </row>
    <row r="463" spans="1:21" ht="38.25" customHeight="1">
      <c r="A463" s="21">
        <v>1202</v>
      </c>
      <c r="B463" s="61" t="s">
        <v>2696</v>
      </c>
      <c r="C463" s="114" t="s">
        <v>1901</v>
      </c>
      <c r="D463" s="127">
        <v>700</v>
      </c>
      <c r="E463" s="42">
        <f>IF(L463*M463*N463*O463&gt;10000,FLOOR(L463*M463*N463*O463,1000),FLOOR(L463*M463*N463*O463,100))</f>
        <v>0</v>
      </c>
      <c r="F463" s="48"/>
      <c r="G463" s="132"/>
      <c r="H463" s="132"/>
      <c r="I463" s="132"/>
      <c r="J463" s="132"/>
      <c r="K463" s="99"/>
      <c r="L463" s="65"/>
      <c r="M463" s="65"/>
      <c r="N463" s="123"/>
      <c r="O463" s="66"/>
      <c r="P463" s="43"/>
      <c r="Q463" s="16"/>
      <c r="R463" s="67" t="s">
        <v>1579</v>
      </c>
      <c r="S463" s="72" t="s">
        <v>2697</v>
      </c>
      <c r="T463" s="100">
        <v>580</v>
      </c>
      <c r="U463" s="70">
        <v>1</v>
      </c>
    </row>
    <row r="464" spans="1:21" ht="38.25" customHeight="1">
      <c r="A464" s="21">
        <v>1203</v>
      </c>
      <c r="B464" s="61" t="s">
        <v>2698</v>
      </c>
      <c r="C464" s="114" t="s">
        <v>1901</v>
      </c>
      <c r="D464" s="127">
        <v>700</v>
      </c>
      <c r="E464" s="42">
        <f>IF(L464*M464*N464*O464&gt;10000,FLOOR(L464*M464*N464*O464,1000),FLOOR(L464*M464*N464*O464,100))</f>
        <v>0</v>
      </c>
      <c r="F464" s="48"/>
      <c r="G464" s="132"/>
      <c r="H464" s="132"/>
      <c r="I464" s="132"/>
      <c r="J464" s="132"/>
      <c r="K464" s="99"/>
      <c r="L464" s="65"/>
      <c r="M464" s="65"/>
      <c r="N464" s="123"/>
      <c r="O464" s="66"/>
      <c r="P464" s="43"/>
      <c r="Q464" s="16"/>
      <c r="R464" s="67" t="s">
        <v>1579</v>
      </c>
      <c r="S464" s="72" t="s">
        <v>2699</v>
      </c>
      <c r="T464" s="100">
        <v>580</v>
      </c>
      <c r="U464" s="70">
        <v>1</v>
      </c>
    </row>
    <row r="465" spans="1:21" ht="38.25" customHeight="1">
      <c r="A465" s="21">
        <f aca="true" t="shared" si="17" ref="A465:C466">A464</f>
        <v>1203</v>
      </c>
      <c r="B465" s="64" t="str">
        <f t="shared" si="17"/>
        <v>Forty Years Of Pop</v>
      </c>
      <c r="C465" s="115" t="str">
        <f t="shared" si="17"/>
        <v>Factfiles 2
Oxford</v>
      </c>
      <c r="D465" s="63">
        <v>700</v>
      </c>
      <c r="E465" s="32" t="s">
        <v>1472</v>
      </c>
      <c r="F465" s="48"/>
      <c r="G465" s="71"/>
      <c r="H465" s="81"/>
      <c r="I465" s="81"/>
      <c r="J465" s="81"/>
      <c r="K465" s="99"/>
      <c r="L465" s="65"/>
      <c r="M465" s="65"/>
      <c r="N465" s="65"/>
      <c r="O465" s="66"/>
      <c r="P465" s="43" t="s">
        <v>2667</v>
      </c>
      <c r="Q465" s="16"/>
      <c r="R465" s="67" t="s">
        <v>3188</v>
      </c>
      <c r="S465" s="72" t="s">
        <v>2700</v>
      </c>
      <c r="T465" s="73">
        <v>1500</v>
      </c>
      <c r="U465" s="70" t="s">
        <v>2669</v>
      </c>
    </row>
    <row r="466" spans="1:21" ht="38.25" customHeight="1">
      <c r="A466" s="21">
        <f t="shared" si="17"/>
        <v>1203</v>
      </c>
      <c r="B466" s="64" t="str">
        <f t="shared" si="17"/>
        <v>Forty Years Of Pop</v>
      </c>
      <c r="C466" s="115" t="str">
        <f t="shared" si="17"/>
        <v>Factfiles 2
Oxford</v>
      </c>
      <c r="D466" s="63">
        <v>700</v>
      </c>
      <c r="E466" s="32" t="s">
        <v>2701</v>
      </c>
      <c r="F466" s="48"/>
      <c r="G466" s="71"/>
      <c r="H466" s="81"/>
      <c r="I466" s="81"/>
      <c r="J466" s="81"/>
      <c r="K466" s="99"/>
      <c r="L466" s="65"/>
      <c r="M466" s="65"/>
      <c r="N466" s="65"/>
      <c r="O466" s="66"/>
      <c r="P466" s="43" t="s">
        <v>2667</v>
      </c>
      <c r="Q466" s="16"/>
      <c r="R466" s="67" t="s">
        <v>3188</v>
      </c>
      <c r="S466" s="72" t="s">
        <v>2702</v>
      </c>
      <c r="T466" s="73">
        <v>2000</v>
      </c>
      <c r="U466" s="70" t="s">
        <v>2701</v>
      </c>
    </row>
    <row r="467" spans="1:21" ht="38.25" customHeight="1">
      <c r="A467" s="21">
        <v>1204</v>
      </c>
      <c r="B467" s="61" t="s">
        <v>2703</v>
      </c>
      <c r="C467" s="114" t="s">
        <v>1901</v>
      </c>
      <c r="D467" s="127">
        <v>700</v>
      </c>
      <c r="E467" s="42">
        <f>IF(L467*M467*N467*O467&gt;10000,FLOOR(L467*M467*N467*O467,1000),FLOOR(L467*M467*N467*O467,100))</f>
        <v>0</v>
      </c>
      <c r="F467" s="48"/>
      <c r="G467" s="132"/>
      <c r="H467" s="132"/>
      <c r="I467" s="132"/>
      <c r="J467" s="132"/>
      <c r="K467" s="99"/>
      <c r="L467" s="65"/>
      <c r="M467" s="65"/>
      <c r="N467" s="123"/>
      <c r="O467" s="66"/>
      <c r="P467" s="43"/>
      <c r="Q467" s="16"/>
      <c r="R467" s="67" t="s">
        <v>3188</v>
      </c>
      <c r="S467" s="72" t="s">
        <v>2704</v>
      </c>
      <c r="T467" s="73">
        <v>580</v>
      </c>
      <c r="U467" s="70">
        <v>1</v>
      </c>
    </row>
    <row r="468" spans="1:21" ht="38.25" customHeight="1">
      <c r="A468" s="21">
        <v>1205</v>
      </c>
      <c r="B468" s="61" t="s">
        <v>2705</v>
      </c>
      <c r="C468" s="114" t="s">
        <v>1901</v>
      </c>
      <c r="D468" s="127">
        <v>700</v>
      </c>
      <c r="E468" s="42">
        <f>IF(L468*M468*N468*O468&gt;10000,FLOOR(L468*M468*N468*O468,1000),FLOOR(L468*M468*N468*O468,100))</f>
        <v>0</v>
      </c>
      <c r="F468" s="48"/>
      <c r="G468" s="132"/>
      <c r="H468" s="132"/>
      <c r="I468" s="132"/>
      <c r="J468" s="132"/>
      <c r="K468" s="99"/>
      <c r="L468" s="65"/>
      <c r="M468" s="65"/>
      <c r="N468" s="123"/>
      <c r="O468" s="66"/>
      <c r="P468" s="43" t="s">
        <v>432</v>
      </c>
      <c r="Q468" s="16"/>
      <c r="R468" s="67" t="s">
        <v>434</v>
      </c>
      <c r="S468" s="72" t="s">
        <v>2706</v>
      </c>
      <c r="T468" s="73">
        <v>580</v>
      </c>
      <c r="U468" s="70">
        <v>1</v>
      </c>
    </row>
    <row r="469" spans="1:21" ht="38.25" customHeight="1">
      <c r="A469" s="21">
        <v>1206</v>
      </c>
      <c r="B469" s="61" t="s">
        <v>2707</v>
      </c>
      <c r="C469" s="114" t="s">
        <v>1901</v>
      </c>
      <c r="D469" s="127">
        <v>700</v>
      </c>
      <c r="E469" s="42">
        <f>IF(L469*M469*N469*O469&gt;10000,FLOOR(L469*M469*N469*O469,1000),FLOOR(L469*M469*N469*O469,100))</f>
        <v>0</v>
      </c>
      <c r="F469" s="48"/>
      <c r="G469" s="132"/>
      <c r="H469" s="132"/>
      <c r="I469" s="132"/>
      <c r="J469" s="132"/>
      <c r="K469" s="99"/>
      <c r="L469" s="65"/>
      <c r="M469" s="65"/>
      <c r="N469" s="123"/>
      <c r="O469" s="66"/>
      <c r="P469" s="43"/>
      <c r="Q469" s="16"/>
      <c r="R469" s="67" t="s">
        <v>434</v>
      </c>
      <c r="S469" s="72" t="s">
        <v>2708</v>
      </c>
      <c r="T469" s="73">
        <v>580</v>
      </c>
      <c r="U469" s="70">
        <v>1</v>
      </c>
    </row>
    <row r="470" spans="1:21" ht="38.25" customHeight="1">
      <c r="A470" s="21">
        <v>1207</v>
      </c>
      <c r="B470" s="61" t="s">
        <v>2709</v>
      </c>
      <c r="C470" s="114" t="s">
        <v>1901</v>
      </c>
      <c r="D470" s="127">
        <v>700</v>
      </c>
      <c r="E470" s="42">
        <f>IF(L470*M470*N470*O470&gt;10000,FLOOR(L470*M470*N470*O470,1000),FLOOR(L470*M470*N470*O470,100))</f>
        <v>0</v>
      </c>
      <c r="F470" s="48"/>
      <c r="G470" s="132"/>
      <c r="H470" s="132"/>
      <c r="I470" s="132"/>
      <c r="J470" s="132"/>
      <c r="K470" s="99"/>
      <c r="L470" s="65"/>
      <c r="M470" s="65"/>
      <c r="N470" s="123"/>
      <c r="O470" s="66"/>
      <c r="P470" s="43"/>
      <c r="Q470" s="16"/>
      <c r="R470" s="67" t="s">
        <v>434</v>
      </c>
      <c r="S470" s="72" t="s">
        <v>3254</v>
      </c>
      <c r="T470" s="73">
        <v>580</v>
      </c>
      <c r="U470" s="70">
        <v>1</v>
      </c>
    </row>
    <row r="471" spans="1:21" ht="38.25" customHeight="1">
      <c r="A471" s="21">
        <f>A470</f>
        <v>1207</v>
      </c>
      <c r="B471" s="64" t="str">
        <f>B470</f>
        <v>Pollution</v>
      </c>
      <c r="C471" s="115" t="str">
        <f>C470</f>
        <v>Factfiles 2
Oxford</v>
      </c>
      <c r="D471" s="74"/>
      <c r="E471" s="32" t="s">
        <v>480</v>
      </c>
      <c r="F471" s="48"/>
      <c r="G471" s="71"/>
      <c r="H471" s="81"/>
      <c r="I471" s="81"/>
      <c r="J471" s="81"/>
      <c r="K471" s="99"/>
      <c r="L471" s="65"/>
      <c r="M471" s="65"/>
      <c r="N471" s="65"/>
      <c r="O471" s="66"/>
      <c r="P471" s="43" t="s">
        <v>2667</v>
      </c>
      <c r="Q471" s="16"/>
      <c r="R471" s="67" t="s">
        <v>3188</v>
      </c>
      <c r="S471" s="72" t="s">
        <v>3255</v>
      </c>
      <c r="T471" s="73">
        <v>1500</v>
      </c>
      <c r="U471" s="70" t="s">
        <v>2669</v>
      </c>
    </row>
    <row r="472" spans="1:21" ht="38.25" customHeight="1">
      <c r="A472" s="21">
        <f>A471+1</f>
        <v>1208</v>
      </c>
      <c r="B472" s="61" t="s">
        <v>3256</v>
      </c>
      <c r="C472" s="114" t="s">
        <v>1901</v>
      </c>
      <c r="D472" s="127">
        <v>700</v>
      </c>
      <c r="E472" s="42">
        <f>IF(L472*M472*N472*O472&gt;10000,FLOOR(L472*M472*N472*O472,1000),FLOOR(L472*M472*N472*O472,100))</f>
        <v>0</v>
      </c>
      <c r="F472" s="48"/>
      <c r="G472" s="132"/>
      <c r="H472" s="132"/>
      <c r="I472" s="132"/>
      <c r="J472" s="132"/>
      <c r="K472" s="99"/>
      <c r="L472" s="65"/>
      <c r="M472" s="65"/>
      <c r="N472" s="123"/>
      <c r="O472" s="66"/>
      <c r="P472" s="43"/>
      <c r="Q472" s="16"/>
      <c r="R472" s="67" t="s">
        <v>3188</v>
      </c>
      <c r="S472" s="72" t="s">
        <v>3257</v>
      </c>
      <c r="T472" s="100">
        <v>580</v>
      </c>
      <c r="U472" s="70">
        <v>1</v>
      </c>
    </row>
    <row r="473" spans="1:21" ht="38.25" customHeight="1">
      <c r="A473" s="21">
        <v>1209</v>
      </c>
      <c r="B473" s="61" t="s">
        <v>3258</v>
      </c>
      <c r="C473" s="114" t="s">
        <v>1901</v>
      </c>
      <c r="D473" s="127">
        <v>700</v>
      </c>
      <c r="E473" s="42">
        <f>IF(L473*M473*N473*O473&gt;10000,FLOOR(L473*M473*N473*O473,1000),FLOOR(L473*M473*N473*O473,100))</f>
        <v>0</v>
      </c>
      <c r="F473" s="48"/>
      <c r="G473" s="132"/>
      <c r="H473" s="132"/>
      <c r="I473" s="132"/>
      <c r="J473" s="132"/>
      <c r="K473" s="99"/>
      <c r="L473" s="65"/>
      <c r="M473" s="65"/>
      <c r="N473" s="123"/>
      <c r="O473" s="66"/>
      <c r="P473" s="43"/>
      <c r="Q473" s="16"/>
      <c r="R473" s="67" t="s">
        <v>3188</v>
      </c>
      <c r="S473" s="72" t="s">
        <v>3259</v>
      </c>
      <c r="T473" s="73">
        <v>580</v>
      </c>
      <c r="U473" s="70">
        <v>1</v>
      </c>
    </row>
    <row r="474" spans="1:21" ht="38.25" customHeight="1">
      <c r="A474" s="21">
        <v>1210</v>
      </c>
      <c r="B474" s="61" t="s">
        <v>3260</v>
      </c>
      <c r="C474" s="114" t="s">
        <v>1901</v>
      </c>
      <c r="D474" s="127">
        <v>700</v>
      </c>
      <c r="E474" s="42">
        <f>IF(L474*M474*N474*O474&gt;10000,FLOOR(L474*M474*N474*O474,1000),FLOOR(L474*M474*N474*O474,100))</f>
        <v>0</v>
      </c>
      <c r="F474" s="48"/>
      <c r="G474" s="132"/>
      <c r="H474" s="132"/>
      <c r="I474" s="132"/>
      <c r="J474" s="132"/>
      <c r="K474" s="99"/>
      <c r="L474" s="65"/>
      <c r="M474" s="65"/>
      <c r="N474" s="123"/>
      <c r="O474" s="66"/>
      <c r="P474" s="43"/>
      <c r="Q474" s="16"/>
      <c r="R474" s="67" t="s">
        <v>3188</v>
      </c>
      <c r="S474" s="72" t="s">
        <v>3261</v>
      </c>
      <c r="T474" s="100">
        <v>580</v>
      </c>
      <c r="U474" s="70">
        <v>1</v>
      </c>
    </row>
    <row r="475" spans="1:21" ht="38.25" customHeight="1">
      <c r="A475" s="21">
        <v>1211</v>
      </c>
      <c r="B475" s="61" t="s">
        <v>3262</v>
      </c>
      <c r="C475" s="114" t="s">
        <v>1901</v>
      </c>
      <c r="D475" s="127">
        <v>700</v>
      </c>
      <c r="E475" s="42">
        <f>IF(L475*M475*N475*O475&gt;10000,FLOOR(L475*M475*N475*O475,1000),FLOOR(L475*M475*N475*O475,100))</f>
        <v>0</v>
      </c>
      <c r="F475" s="48"/>
      <c r="G475" s="132"/>
      <c r="H475" s="132"/>
      <c r="I475" s="132"/>
      <c r="J475" s="132"/>
      <c r="K475" s="99"/>
      <c r="L475" s="65"/>
      <c r="M475" s="65"/>
      <c r="N475" s="123"/>
      <c r="O475" s="66"/>
      <c r="P475" s="43" t="s">
        <v>2667</v>
      </c>
      <c r="Q475" s="16"/>
      <c r="R475" s="67" t="s">
        <v>3188</v>
      </c>
      <c r="S475" s="72" t="s">
        <v>3263</v>
      </c>
      <c r="T475" s="100">
        <v>580</v>
      </c>
      <c r="U475" s="70">
        <v>1</v>
      </c>
    </row>
    <row r="476" spans="1:21" ht="38.25" customHeight="1">
      <c r="A476" s="21">
        <v>1212</v>
      </c>
      <c r="B476" s="61" t="s">
        <v>3264</v>
      </c>
      <c r="C476" s="114" t="s">
        <v>1901</v>
      </c>
      <c r="D476" s="127">
        <v>700</v>
      </c>
      <c r="E476" s="42">
        <f>IF(L476*M476*N476*O476&gt;10000,FLOOR(L476*M476*N476*O476,1000),FLOOR(L476*M476*N476*O476,100))</f>
        <v>0</v>
      </c>
      <c r="F476" s="48"/>
      <c r="G476" s="132"/>
      <c r="H476" s="132"/>
      <c r="I476" s="132"/>
      <c r="J476" s="132"/>
      <c r="K476" s="99"/>
      <c r="L476" s="65"/>
      <c r="M476" s="65"/>
      <c r="N476" s="123"/>
      <c r="O476" s="66"/>
      <c r="P476" s="43"/>
      <c r="Q476" s="16"/>
      <c r="R476" s="67" t="s">
        <v>3188</v>
      </c>
      <c r="S476" s="72" t="s">
        <v>3265</v>
      </c>
      <c r="T476" s="73">
        <v>580</v>
      </c>
      <c r="U476" s="70">
        <v>1</v>
      </c>
    </row>
    <row r="477" spans="1:21" ht="38.25" customHeight="1">
      <c r="A477" s="21">
        <f>A475</f>
        <v>1211</v>
      </c>
      <c r="B477" s="64" t="str">
        <f>B476</f>
        <v>UFOs</v>
      </c>
      <c r="C477" s="115" t="str">
        <f>C475</f>
        <v>Factfiles 2
Oxford</v>
      </c>
      <c r="D477" s="63">
        <v>700</v>
      </c>
      <c r="E477" s="32" t="s">
        <v>3266</v>
      </c>
      <c r="F477" s="48"/>
      <c r="G477" s="71"/>
      <c r="H477" s="81"/>
      <c r="I477" s="81"/>
      <c r="J477" s="81"/>
      <c r="K477" s="99"/>
      <c r="L477" s="65"/>
      <c r="M477" s="65"/>
      <c r="N477" s="65"/>
      <c r="O477" s="66"/>
      <c r="P477" s="43" t="s">
        <v>2667</v>
      </c>
      <c r="Q477" s="16"/>
      <c r="R477" s="67" t="s">
        <v>3188</v>
      </c>
      <c r="S477" s="72" t="s">
        <v>3267</v>
      </c>
      <c r="T477" s="73">
        <v>1500</v>
      </c>
      <c r="U477" s="70" t="s">
        <v>2669</v>
      </c>
    </row>
    <row r="478" spans="1:21" ht="38.25" customHeight="1">
      <c r="A478" s="21">
        <f>A476</f>
        <v>1212</v>
      </c>
      <c r="B478" s="64" t="str">
        <f>B477</f>
        <v>UFOs</v>
      </c>
      <c r="C478" s="115" t="str">
        <f>C477</f>
        <v>Factfiles 2
Oxford</v>
      </c>
      <c r="D478" s="63">
        <v>700</v>
      </c>
      <c r="E478" s="32" t="s">
        <v>2701</v>
      </c>
      <c r="F478" s="48"/>
      <c r="G478" s="71"/>
      <c r="H478" s="81"/>
      <c r="I478" s="81"/>
      <c r="J478" s="81"/>
      <c r="K478" s="99"/>
      <c r="L478" s="65"/>
      <c r="M478" s="65"/>
      <c r="N478" s="65"/>
      <c r="O478" s="66"/>
      <c r="P478" s="43" t="s">
        <v>2667</v>
      </c>
      <c r="Q478" s="16"/>
      <c r="R478" s="67" t="s">
        <v>3188</v>
      </c>
      <c r="S478" s="72" t="s">
        <v>3268</v>
      </c>
      <c r="T478" s="73">
        <v>2000</v>
      </c>
      <c r="U478" s="70" t="s">
        <v>2701</v>
      </c>
    </row>
    <row r="479" spans="1:21" ht="38.25" customHeight="1">
      <c r="A479" s="21">
        <f>A476+1</f>
        <v>1213</v>
      </c>
      <c r="B479" s="61" t="s">
        <v>3269</v>
      </c>
      <c r="C479" s="114" t="s">
        <v>1901</v>
      </c>
      <c r="D479" s="127">
        <v>700</v>
      </c>
      <c r="E479" s="42">
        <f>IF(L479*M479*N479*O479&gt;10000,FLOOR(L479*M479*N479*O479,1000),FLOOR(L479*M479*N479*O479,100))</f>
        <v>0</v>
      </c>
      <c r="F479" s="48"/>
      <c r="G479" s="132"/>
      <c r="H479" s="132"/>
      <c r="I479" s="132"/>
      <c r="J479" s="132"/>
      <c r="K479" s="99"/>
      <c r="L479" s="65"/>
      <c r="M479" s="65"/>
      <c r="N479" s="123"/>
      <c r="O479" s="66"/>
      <c r="P479" s="43"/>
      <c r="Q479" s="16"/>
      <c r="R479" s="67" t="s">
        <v>3188</v>
      </c>
      <c r="S479" s="72" t="s">
        <v>3270</v>
      </c>
      <c r="T479" s="73">
        <v>580</v>
      </c>
      <c r="U479" s="70">
        <v>1</v>
      </c>
    </row>
    <row r="480" spans="1:21" ht="33.75" customHeight="1">
      <c r="A480" s="59">
        <v>200</v>
      </c>
      <c r="B480" s="11" t="s">
        <v>1725</v>
      </c>
      <c r="C480" s="36" t="s">
        <v>1727</v>
      </c>
      <c r="D480" s="20" t="s">
        <v>3312</v>
      </c>
      <c r="E480" s="156" t="s">
        <v>674</v>
      </c>
      <c r="F480" s="2" t="s">
        <v>675</v>
      </c>
      <c r="G480" s="137" t="s">
        <v>1602</v>
      </c>
      <c r="H480" s="137" t="s">
        <v>1603</v>
      </c>
      <c r="I480" s="137" t="s">
        <v>1604</v>
      </c>
      <c r="J480" s="137" t="s">
        <v>1605</v>
      </c>
      <c r="K480" s="157" t="s">
        <v>1726</v>
      </c>
      <c r="L480" s="6" t="s">
        <v>670</v>
      </c>
      <c r="M480" s="6" t="s">
        <v>671</v>
      </c>
      <c r="N480" s="6" t="s">
        <v>672</v>
      </c>
      <c r="O480" s="7" t="s">
        <v>673</v>
      </c>
      <c r="P480" s="2" t="s">
        <v>728</v>
      </c>
      <c r="Q480" s="2" t="s">
        <v>676</v>
      </c>
      <c r="R480" s="1" t="s">
        <v>1155</v>
      </c>
      <c r="S480" s="1" t="s">
        <v>1155</v>
      </c>
      <c r="T480" s="9" t="s">
        <v>677</v>
      </c>
      <c r="U480" s="41" t="e">
        <f>SUM(U482:U487:#REF!)</f>
        <v>#REF!</v>
      </c>
    </row>
    <row r="481" spans="1:21" ht="33.75" customHeight="1">
      <c r="A481" s="59">
        <v>200</v>
      </c>
      <c r="B481" s="11"/>
      <c r="C481" s="36"/>
      <c r="D481" s="20"/>
      <c r="E481" s="156"/>
      <c r="F481" s="2" t="s">
        <v>1957</v>
      </c>
      <c r="G481" s="138">
        <f>SUM(G482:G499)</f>
        <v>20</v>
      </c>
      <c r="H481" s="138">
        <f>SUM(H482:H499)</f>
        <v>5</v>
      </c>
      <c r="I481" s="138">
        <f>SUM(I482:I499)</f>
        <v>0</v>
      </c>
      <c r="J481" s="138">
        <f>SUM(J482:J499)</f>
        <v>5</v>
      </c>
      <c r="K481" s="157"/>
      <c r="L481" s="6"/>
      <c r="M481" s="6"/>
      <c r="N481" s="6"/>
      <c r="O481" s="7"/>
      <c r="P481" s="166" t="s">
        <v>743</v>
      </c>
      <c r="Q481" s="2" t="s">
        <v>676</v>
      </c>
      <c r="R481" s="1" t="s">
        <v>1155</v>
      </c>
      <c r="S481" s="1" t="s">
        <v>1155</v>
      </c>
      <c r="T481" s="9" t="s">
        <v>677</v>
      </c>
      <c r="U481" s="41">
        <f>SUM(U483:U488:U498)</f>
        <v>6</v>
      </c>
    </row>
    <row r="482" spans="1:21" ht="50.25" customHeight="1">
      <c r="A482" s="59">
        <v>201</v>
      </c>
      <c r="B482" s="102" t="s">
        <v>729</v>
      </c>
      <c r="C482" s="118" t="s">
        <v>730</v>
      </c>
      <c r="D482" s="5" t="s">
        <v>731</v>
      </c>
      <c r="E482" s="103">
        <f>IF(L482*M482*N482*O482&gt;10000,FLOOR(L482*M482*N482*O482,1000),FLOOR(L482*M482*N482*O482,100))</f>
        <v>10000</v>
      </c>
      <c r="F482" s="3" t="s">
        <v>2052</v>
      </c>
      <c r="G482" s="132"/>
      <c r="H482" s="132"/>
      <c r="I482" s="132"/>
      <c r="J482" s="132"/>
      <c r="K482" s="4" t="s">
        <v>732</v>
      </c>
      <c r="L482" s="8">
        <v>11</v>
      </c>
      <c r="M482" s="8" t="s">
        <v>1747</v>
      </c>
      <c r="N482" s="8" t="s">
        <v>733</v>
      </c>
      <c r="O482" s="14" t="s">
        <v>734</v>
      </c>
      <c r="P482" s="46" t="s">
        <v>735</v>
      </c>
      <c r="Q482" s="3" t="s">
        <v>577</v>
      </c>
      <c r="R482" s="8" t="s">
        <v>736</v>
      </c>
      <c r="S482" s="18">
        <v>775531</v>
      </c>
      <c r="T482" s="10">
        <v>690</v>
      </c>
      <c r="U482" s="21">
        <v>1</v>
      </c>
    </row>
    <row r="483" spans="1:21" ht="27" customHeight="1">
      <c r="A483" s="59">
        <f aca="true" t="shared" si="18" ref="A483:D484">A482</f>
        <v>201</v>
      </c>
      <c r="B483" s="29" t="str">
        <f t="shared" si="18"/>
        <v>Apollo's Gold</v>
      </c>
      <c r="C483" s="35" t="str">
        <f t="shared" si="18"/>
        <v>Readers 2
Cambridge</v>
      </c>
      <c r="D483" s="104" t="str">
        <f t="shared" si="18"/>
        <v>800</v>
      </c>
      <c r="E483" s="105" t="s">
        <v>737</v>
      </c>
      <c r="G483" s="81"/>
      <c r="H483" s="81"/>
      <c r="I483" s="81"/>
      <c r="J483" s="81"/>
      <c r="K483" s="4"/>
      <c r="L483" s="8"/>
      <c r="M483" s="8"/>
      <c r="N483" s="8"/>
      <c r="O483" s="14"/>
      <c r="P483" s="3" t="s">
        <v>738</v>
      </c>
      <c r="Q483" s="3"/>
      <c r="R483" s="8" t="s">
        <v>739</v>
      </c>
      <c r="S483" s="18">
        <v>775477</v>
      </c>
      <c r="T483" s="10">
        <v>1510</v>
      </c>
      <c r="U483" s="21" t="s">
        <v>914</v>
      </c>
    </row>
    <row r="484" spans="1:21" ht="27" customHeight="1">
      <c r="A484" s="59">
        <f t="shared" si="18"/>
        <v>201</v>
      </c>
      <c r="B484" s="29" t="str">
        <f t="shared" si="18"/>
        <v>Apollo's Gold</v>
      </c>
      <c r="C484" s="35" t="str">
        <f t="shared" si="18"/>
        <v>Readers 2
Cambridge</v>
      </c>
      <c r="D484" s="104" t="str">
        <f t="shared" si="18"/>
        <v>800</v>
      </c>
      <c r="E484" s="105" t="s">
        <v>740</v>
      </c>
      <c r="G484" s="81"/>
      <c r="H484" s="81"/>
      <c r="I484" s="81"/>
      <c r="J484" s="81"/>
      <c r="K484" s="4"/>
      <c r="L484" s="8"/>
      <c r="M484" s="8"/>
      <c r="N484" s="8"/>
      <c r="O484" s="14"/>
      <c r="P484" s="3" t="s">
        <v>741</v>
      </c>
      <c r="Q484" s="3"/>
      <c r="R484" s="8" t="s">
        <v>716</v>
      </c>
      <c r="S484" s="18">
        <v>794994</v>
      </c>
      <c r="T484" s="10">
        <v>1350</v>
      </c>
      <c r="U484" s="21" t="s">
        <v>3003</v>
      </c>
    </row>
    <row r="485" spans="1:21" ht="40.5" customHeight="1">
      <c r="A485" s="59">
        <v>202</v>
      </c>
      <c r="B485" s="102" t="s">
        <v>742</v>
      </c>
      <c r="C485" s="118" t="s">
        <v>743</v>
      </c>
      <c r="D485" s="5" t="s">
        <v>731</v>
      </c>
      <c r="E485" s="103">
        <f>IF(L485*M485*N485*O485&gt;10000,FLOOR(L485*M485*N485*O485,1000),FLOOR(L485*M485*N485*O485,100))</f>
        <v>8200</v>
      </c>
      <c r="F485" s="3" t="s">
        <v>2122</v>
      </c>
      <c r="G485" s="132">
        <v>4</v>
      </c>
      <c r="H485" s="132">
        <v>1</v>
      </c>
      <c r="I485" s="132"/>
      <c r="J485" s="132">
        <v>1</v>
      </c>
      <c r="K485" s="4" t="s">
        <v>744</v>
      </c>
      <c r="L485" s="8" t="s">
        <v>1746</v>
      </c>
      <c r="M485" s="8" t="s">
        <v>876</v>
      </c>
      <c r="N485" s="8" t="s">
        <v>745</v>
      </c>
      <c r="O485" s="14">
        <v>0.7</v>
      </c>
      <c r="P485" s="46" t="s">
        <v>746</v>
      </c>
      <c r="Q485" s="3" t="s">
        <v>2501</v>
      </c>
      <c r="R485" s="8" t="s">
        <v>747</v>
      </c>
      <c r="S485" s="18">
        <v>656133</v>
      </c>
      <c r="T485" s="10">
        <v>690</v>
      </c>
      <c r="U485" s="21">
        <v>1</v>
      </c>
    </row>
    <row r="486" spans="1:21" ht="27" customHeight="1">
      <c r="A486" s="59">
        <f aca="true" t="shared" si="19" ref="A486:D487">A485</f>
        <v>202</v>
      </c>
      <c r="B486" s="29" t="str">
        <f t="shared" si="19"/>
        <v>Double Bass Mystery, The </v>
      </c>
      <c r="C486" s="35" t="str">
        <f t="shared" si="19"/>
        <v>Readers 2
Cambridge</v>
      </c>
      <c r="D486" s="104" t="str">
        <f t="shared" si="19"/>
        <v>800</v>
      </c>
      <c r="E486" s="105" t="s">
        <v>748</v>
      </c>
      <c r="G486" s="81"/>
      <c r="H486" s="81"/>
      <c r="I486" s="81"/>
      <c r="J486" s="81"/>
      <c r="K486" s="4"/>
      <c r="L486" s="8"/>
      <c r="M486" s="8"/>
      <c r="N486" s="8"/>
      <c r="O486" s="14"/>
      <c r="P486" s="3" t="s">
        <v>749</v>
      </c>
      <c r="Q486" s="3"/>
      <c r="R486" s="8" t="s">
        <v>750</v>
      </c>
      <c r="S486" s="18">
        <v>656125</v>
      </c>
      <c r="T486" s="10">
        <v>1510</v>
      </c>
      <c r="U486" s="21" t="s">
        <v>751</v>
      </c>
    </row>
    <row r="487" spans="1:21" ht="27" customHeight="1">
      <c r="A487" s="59">
        <f t="shared" si="19"/>
        <v>202</v>
      </c>
      <c r="B487" s="29" t="str">
        <f t="shared" si="19"/>
        <v>Double Bass Mystery, The </v>
      </c>
      <c r="C487" s="35" t="str">
        <f t="shared" si="19"/>
        <v>Readers 2
Cambridge</v>
      </c>
      <c r="D487" s="104" t="str">
        <f t="shared" si="19"/>
        <v>800</v>
      </c>
      <c r="E487" s="105" t="s">
        <v>752</v>
      </c>
      <c r="G487" s="81"/>
      <c r="H487" s="81"/>
      <c r="I487" s="81"/>
      <c r="J487" s="81"/>
      <c r="K487" s="4"/>
      <c r="L487" s="8"/>
      <c r="M487" s="8"/>
      <c r="N487" s="8"/>
      <c r="O487" s="14"/>
      <c r="P487" s="3" t="s">
        <v>741</v>
      </c>
      <c r="Q487" s="3"/>
      <c r="R487" s="8" t="s">
        <v>716</v>
      </c>
      <c r="S487" s="18">
        <v>794951</v>
      </c>
      <c r="T487" s="10">
        <v>1350</v>
      </c>
      <c r="U487" s="21" t="s">
        <v>3003</v>
      </c>
    </row>
    <row r="488" spans="1:21" ht="48.75" customHeight="1">
      <c r="A488" s="59">
        <v>203</v>
      </c>
      <c r="B488" s="102" t="s">
        <v>753</v>
      </c>
      <c r="C488" s="118" t="s">
        <v>743</v>
      </c>
      <c r="D488" s="5" t="s">
        <v>731</v>
      </c>
      <c r="E488" s="103">
        <f>IF(L488*M488*N488*O488&gt;10000,FLOOR(L488*M488*N488*O488,1000),FLOOR(L488*M488*N488*O488,100))</f>
        <v>8400</v>
      </c>
      <c r="F488" s="3" t="s">
        <v>754</v>
      </c>
      <c r="G488" s="132">
        <v>4</v>
      </c>
      <c r="H488" s="132">
        <v>1</v>
      </c>
      <c r="I488" s="132"/>
      <c r="J488" s="132">
        <v>1</v>
      </c>
      <c r="K488" s="4" t="s">
        <v>3348</v>
      </c>
      <c r="L488" s="8" t="s">
        <v>3349</v>
      </c>
      <c r="M488" s="8" t="s">
        <v>3350</v>
      </c>
      <c r="N488" s="8" t="s">
        <v>3350</v>
      </c>
      <c r="O488" s="14">
        <v>0.85</v>
      </c>
      <c r="P488" s="46" t="s">
        <v>755</v>
      </c>
      <c r="Q488" s="3" t="s">
        <v>756</v>
      </c>
      <c r="R488" s="8" t="s">
        <v>757</v>
      </c>
      <c r="S488" s="18">
        <v>797543</v>
      </c>
      <c r="T488" s="10">
        <v>690</v>
      </c>
      <c r="U488" s="21">
        <v>1</v>
      </c>
    </row>
    <row r="489" spans="1:21" ht="26.25" customHeight="1">
      <c r="A489" s="59">
        <f>A488</f>
        <v>203</v>
      </c>
      <c r="B489" s="29" t="str">
        <f>B488</f>
        <v>Jojo's Story</v>
      </c>
      <c r="C489" s="35" t="str">
        <f>C488</f>
        <v>Readers 2
Cambridge</v>
      </c>
      <c r="D489" s="104" t="str">
        <f>D488</f>
        <v>800</v>
      </c>
      <c r="E489" s="105" t="s">
        <v>3344</v>
      </c>
      <c r="G489" s="81"/>
      <c r="H489" s="81"/>
      <c r="I489" s="81"/>
      <c r="J489" s="81"/>
      <c r="K489" s="4" t="s">
        <v>1578</v>
      </c>
      <c r="L489" s="8"/>
      <c r="M489" s="8"/>
      <c r="N489" s="8"/>
      <c r="O489" s="14"/>
      <c r="P489" s="3" t="s">
        <v>758</v>
      </c>
      <c r="Q489" s="3"/>
      <c r="R489" s="8" t="s">
        <v>759</v>
      </c>
      <c r="S489" s="18">
        <v>797551</v>
      </c>
      <c r="T489" s="10">
        <v>1510</v>
      </c>
      <c r="U489" s="21" t="s">
        <v>914</v>
      </c>
    </row>
    <row r="490" spans="1:21" ht="38.25" customHeight="1">
      <c r="A490" s="59">
        <v>204</v>
      </c>
      <c r="B490" s="102" t="s">
        <v>760</v>
      </c>
      <c r="C490" s="118" t="s">
        <v>761</v>
      </c>
      <c r="D490" s="5" t="s">
        <v>731</v>
      </c>
      <c r="E490" s="103">
        <f>IF(L490*M490*N490*O490&gt;10000,FLOOR(L490*M490*N490*O490,1000),FLOOR(L490*M490*N490*O490,100))</f>
        <v>10000</v>
      </c>
      <c r="F490" s="3" t="s">
        <v>763</v>
      </c>
      <c r="G490" s="132">
        <v>4</v>
      </c>
      <c r="H490" s="132">
        <v>1</v>
      </c>
      <c r="I490" s="132"/>
      <c r="J490" s="132">
        <v>1</v>
      </c>
      <c r="K490" s="4" t="s">
        <v>3340</v>
      </c>
      <c r="L490" s="8" t="s">
        <v>3341</v>
      </c>
      <c r="M490" s="8" t="s">
        <v>876</v>
      </c>
      <c r="N490" s="8" t="s">
        <v>762</v>
      </c>
      <c r="O490" s="14">
        <v>0.8</v>
      </c>
      <c r="P490" s="46" t="s">
        <v>764</v>
      </c>
      <c r="Q490" s="3" t="s">
        <v>2501</v>
      </c>
      <c r="R490" s="8" t="s">
        <v>765</v>
      </c>
      <c r="S490" s="18">
        <v>795060</v>
      </c>
      <c r="T490" s="10">
        <v>690</v>
      </c>
      <c r="U490" s="21">
        <v>1</v>
      </c>
    </row>
    <row r="491" spans="1:21" ht="27" customHeight="1">
      <c r="A491" s="59">
        <f>A490</f>
        <v>204</v>
      </c>
      <c r="B491" s="29" t="str">
        <f>B490</f>
        <v>Logan's Choice</v>
      </c>
      <c r="C491" s="35" t="str">
        <f>C490</f>
        <v>Readers 2
Cambridge</v>
      </c>
      <c r="D491" s="104" t="str">
        <f>D490</f>
        <v>800</v>
      </c>
      <c r="E491" s="105" t="s">
        <v>766</v>
      </c>
      <c r="G491" s="81"/>
      <c r="H491" s="81"/>
      <c r="I491" s="81"/>
      <c r="J491" s="81"/>
      <c r="K491" s="4"/>
      <c r="L491" s="8"/>
      <c r="M491" s="8"/>
      <c r="N491" s="8"/>
      <c r="O491" s="14"/>
      <c r="P491" s="3" t="s">
        <v>767</v>
      </c>
      <c r="Q491" s="3"/>
      <c r="R491" s="8" t="s">
        <v>768</v>
      </c>
      <c r="S491" s="18">
        <v>795079</v>
      </c>
      <c r="T491" s="10">
        <v>1510</v>
      </c>
      <c r="U491" s="21" t="s">
        <v>914</v>
      </c>
    </row>
    <row r="492" spans="1:21" ht="39.75" customHeight="1">
      <c r="A492" s="59">
        <v>205</v>
      </c>
      <c r="B492" s="102" t="s">
        <v>769</v>
      </c>
      <c r="C492" s="118" t="s">
        <v>770</v>
      </c>
      <c r="D492" s="5" t="s">
        <v>731</v>
      </c>
      <c r="E492" s="103">
        <f>IF(L492*M492*N492*O492&gt;10000,FLOOR(L492*M492*N492*O492,1000),FLOOR(L492*M492*N492*O492,100))</f>
        <v>9700</v>
      </c>
      <c r="F492" s="3" t="s">
        <v>774</v>
      </c>
      <c r="G492" s="132">
        <v>0</v>
      </c>
      <c r="H492" s="132">
        <v>0</v>
      </c>
      <c r="I492" s="132"/>
      <c r="J492" s="132"/>
      <c r="K492" s="4" t="s">
        <v>771</v>
      </c>
      <c r="L492" s="8" t="s">
        <v>772</v>
      </c>
      <c r="M492" s="8" t="s">
        <v>870</v>
      </c>
      <c r="N492" s="8" t="s">
        <v>773</v>
      </c>
      <c r="O492" s="14">
        <v>0.65</v>
      </c>
      <c r="P492" s="46" t="s">
        <v>775</v>
      </c>
      <c r="Q492" s="3" t="s">
        <v>776</v>
      </c>
      <c r="R492" s="8" t="s">
        <v>777</v>
      </c>
      <c r="S492" s="18">
        <v>783615</v>
      </c>
      <c r="T492" s="10">
        <v>690</v>
      </c>
      <c r="U492" s="21">
        <v>1</v>
      </c>
    </row>
    <row r="493" spans="1:21" ht="27" customHeight="1">
      <c r="A493" s="59">
        <f>A492</f>
        <v>205</v>
      </c>
      <c r="B493" s="29" t="str">
        <f>B492</f>
        <v>Man From Nowhere, The </v>
      </c>
      <c r="C493" s="35" t="str">
        <f>C492</f>
        <v>Readers 2
Cambridge</v>
      </c>
      <c r="D493" s="104" t="str">
        <f>D492</f>
        <v>800</v>
      </c>
      <c r="E493" s="105" t="s">
        <v>778</v>
      </c>
      <c r="G493" s="81"/>
      <c r="H493" s="81"/>
      <c r="I493" s="81"/>
      <c r="J493" s="81"/>
      <c r="K493" s="4"/>
      <c r="L493" s="8"/>
      <c r="M493" s="8"/>
      <c r="N493" s="8"/>
      <c r="O493" s="14"/>
      <c r="P493" s="3" t="s">
        <v>779</v>
      </c>
      <c r="Q493" s="3"/>
      <c r="R493" s="8" t="s">
        <v>780</v>
      </c>
      <c r="S493" s="18">
        <v>783623</v>
      </c>
      <c r="T493" s="10">
        <v>1510</v>
      </c>
      <c r="U493" s="21" t="s">
        <v>781</v>
      </c>
    </row>
    <row r="494" spans="1:21" ht="47.25" customHeight="1">
      <c r="A494" s="59">
        <v>206</v>
      </c>
      <c r="B494" s="102" t="s">
        <v>782</v>
      </c>
      <c r="C494" s="118" t="s">
        <v>783</v>
      </c>
      <c r="D494" s="5" t="s">
        <v>731</v>
      </c>
      <c r="E494" s="103">
        <f>IF(L494*M494*N494*O494&gt;10000,FLOOR(L494*M494*N494*O494,1000),FLOOR(L494*M494*N494*O494,100))</f>
        <v>10000</v>
      </c>
      <c r="F494" s="3" t="s">
        <v>290</v>
      </c>
      <c r="G494" s="132">
        <v>4</v>
      </c>
      <c r="H494" s="132">
        <v>1</v>
      </c>
      <c r="I494" s="132"/>
      <c r="J494" s="132">
        <v>1</v>
      </c>
      <c r="K494" s="4" t="s">
        <v>784</v>
      </c>
      <c r="L494" s="8" t="s">
        <v>1746</v>
      </c>
      <c r="M494" s="8" t="s">
        <v>876</v>
      </c>
      <c r="N494" s="8" t="s">
        <v>785</v>
      </c>
      <c r="O494" s="14">
        <v>0.8</v>
      </c>
      <c r="P494" s="46" t="s">
        <v>786</v>
      </c>
      <c r="Q494" s="3" t="s">
        <v>2501</v>
      </c>
      <c r="R494" s="8" t="s">
        <v>787</v>
      </c>
      <c r="S494" s="18">
        <v>664772</v>
      </c>
      <c r="T494" s="10">
        <v>690</v>
      </c>
      <c r="U494" s="21">
        <v>1</v>
      </c>
    </row>
    <row r="495" spans="1:21" ht="27" customHeight="1">
      <c r="A495" s="59">
        <f aca="true" t="shared" si="20" ref="A495:D496">A494</f>
        <v>206</v>
      </c>
      <c r="B495" s="29" t="str">
        <f t="shared" si="20"/>
        <v>Picture to Remember, A </v>
      </c>
      <c r="C495" s="35" t="str">
        <f t="shared" si="20"/>
        <v>Readers 2
Cambridge</v>
      </c>
      <c r="D495" s="104" t="str">
        <f t="shared" si="20"/>
        <v>800</v>
      </c>
      <c r="E495" s="105" t="s">
        <v>788</v>
      </c>
      <c r="G495" s="81"/>
      <c r="H495" s="81"/>
      <c r="I495" s="81"/>
      <c r="J495" s="81"/>
      <c r="K495" s="4"/>
      <c r="L495" s="8"/>
      <c r="M495" s="8"/>
      <c r="N495" s="8"/>
      <c r="O495" s="14"/>
      <c r="P495" s="3" t="s">
        <v>789</v>
      </c>
      <c r="Q495" s="3"/>
      <c r="R495" s="8" t="s">
        <v>790</v>
      </c>
      <c r="S495" s="18">
        <v>664764</v>
      </c>
      <c r="T495" s="10">
        <v>1510</v>
      </c>
      <c r="U495" s="21" t="s">
        <v>914</v>
      </c>
    </row>
    <row r="496" spans="1:21" ht="27" customHeight="1">
      <c r="A496" s="59">
        <f t="shared" si="20"/>
        <v>206</v>
      </c>
      <c r="B496" s="29" t="str">
        <f t="shared" si="20"/>
        <v>Picture to Remember, A </v>
      </c>
      <c r="C496" s="35" t="str">
        <f t="shared" si="20"/>
        <v>Readers 2
Cambridge</v>
      </c>
      <c r="D496" s="104" t="str">
        <f t="shared" si="20"/>
        <v>800</v>
      </c>
      <c r="E496" s="105" t="s">
        <v>791</v>
      </c>
      <c r="G496" s="81"/>
      <c r="H496" s="81"/>
      <c r="I496" s="81"/>
      <c r="J496" s="81"/>
      <c r="K496" s="4"/>
      <c r="L496" s="8"/>
      <c r="M496" s="8"/>
      <c r="N496" s="8"/>
      <c r="O496" s="14"/>
      <c r="P496" s="3" t="s">
        <v>3338</v>
      </c>
      <c r="Q496" s="3"/>
      <c r="R496" s="8" t="s">
        <v>3336</v>
      </c>
      <c r="S496" s="18" t="s">
        <v>792</v>
      </c>
      <c r="T496" s="10">
        <v>1350</v>
      </c>
      <c r="U496" s="21" t="s">
        <v>3003</v>
      </c>
    </row>
    <row r="497" spans="1:21" ht="41.25" customHeight="1">
      <c r="A497" s="59">
        <f>A496+1</f>
        <v>207</v>
      </c>
      <c r="B497" s="102" t="s">
        <v>793</v>
      </c>
      <c r="C497" s="118" t="s">
        <v>743</v>
      </c>
      <c r="D497" s="5" t="s">
        <v>731</v>
      </c>
      <c r="E497" s="103">
        <f>IF(L497*M497*N497*O497&gt;10000,FLOOR(L497*M497*N497*O497,1000),FLOOR(L497*M497*N497*O497,100))</f>
        <v>9400</v>
      </c>
      <c r="F497" s="3" t="s">
        <v>290</v>
      </c>
      <c r="G497" s="132">
        <v>4</v>
      </c>
      <c r="H497" s="132">
        <v>1</v>
      </c>
      <c r="I497" s="132"/>
      <c r="J497" s="132">
        <v>1</v>
      </c>
      <c r="K497" s="4" t="s">
        <v>794</v>
      </c>
      <c r="L497" s="8" t="s">
        <v>867</v>
      </c>
      <c r="M497" s="8" t="s">
        <v>795</v>
      </c>
      <c r="N497" s="8" t="s">
        <v>796</v>
      </c>
      <c r="O497" s="14">
        <v>0.8</v>
      </c>
      <c r="P497" s="46" t="s">
        <v>797</v>
      </c>
      <c r="Q497" s="3" t="s">
        <v>225</v>
      </c>
      <c r="R497" s="8" t="s">
        <v>798</v>
      </c>
      <c r="S497" s="18">
        <v>656087</v>
      </c>
      <c r="T497" s="10">
        <v>690</v>
      </c>
      <c r="U497" s="21">
        <v>1</v>
      </c>
    </row>
    <row r="498" spans="1:21" ht="27" customHeight="1">
      <c r="A498" s="59">
        <v>207</v>
      </c>
      <c r="B498" s="29" t="str">
        <f aca="true" t="shared" si="21" ref="B498:D499">B497</f>
        <v>Superbird</v>
      </c>
      <c r="C498" s="35" t="str">
        <f t="shared" si="21"/>
        <v>Readers 2
Cambridge</v>
      </c>
      <c r="D498" s="104" t="str">
        <f t="shared" si="21"/>
        <v>800</v>
      </c>
      <c r="E498" s="105" t="s">
        <v>508</v>
      </c>
      <c r="G498" s="81"/>
      <c r="H498" s="81"/>
      <c r="I498" s="81"/>
      <c r="J498" s="81"/>
      <c r="K498" s="4"/>
      <c r="L498" s="8"/>
      <c r="M498" s="8"/>
      <c r="N498" s="8"/>
      <c r="O498" s="14"/>
      <c r="P498" s="3" t="s">
        <v>799</v>
      </c>
      <c r="Q498" s="3"/>
      <c r="R498" s="8" t="s">
        <v>800</v>
      </c>
      <c r="S498" s="18">
        <v>656095</v>
      </c>
      <c r="T498" s="10">
        <v>1510</v>
      </c>
      <c r="U498" s="21" t="s">
        <v>801</v>
      </c>
    </row>
    <row r="499" spans="1:21" ht="27" customHeight="1">
      <c r="A499" s="59">
        <v>207</v>
      </c>
      <c r="B499" s="29" t="str">
        <f t="shared" si="21"/>
        <v>Superbird</v>
      </c>
      <c r="C499" s="35" t="str">
        <f t="shared" si="21"/>
        <v>Readers 2
Cambridge</v>
      </c>
      <c r="D499" s="104" t="str">
        <f t="shared" si="21"/>
        <v>800</v>
      </c>
      <c r="E499" s="105" t="s">
        <v>802</v>
      </c>
      <c r="G499" s="81"/>
      <c r="H499" s="81"/>
      <c r="I499" s="81"/>
      <c r="J499" s="81"/>
      <c r="K499" s="4"/>
      <c r="L499" s="8"/>
      <c r="M499" s="8"/>
      <c r="N499" s="8"/>
      <c r="O499" s="14"/>
      <c r="P499" s="3" t="s">
        <v>803</v>
      </c>
      <c r="Q499" s="3"/>
      <c r="R499" s="8" t="s">
        <v>716</v>
      </c>
      <c r="S499" s="18">
        <v>794978</v>
      </c>
      <c r="T499" s="10">
        <v>1350</v>
      </c>
      <c r="U499" s="21" t="s">
        <v>3003</v>
      </c>
    </row>
    <row r="500" spans="1:21" ht="38.25" customHeight="1">
      <c r="A500" s="60">
        <v>300</v>
      </c>
      <c r="B500" s="149" t="s">
        <v>3238</v>
      </c>
      <c r="C500" s="110" t="s">
        <v>1727</v>
      </c>
      <c r="D500" s="20" t="s">
        <v>2893</v>
      </c>
      <c r="E500" s="143" t="s">
        <v>674</v>
      </c>
      <c r="F500" s="143" t="s">
        <v>675</v>
      </c>
      <c r="G500" s="137" t="s">
        <v>1602</v>
      </c>
      <c r="H500" s="137" t="s">
        <v>1603</v>
      </c>
      <c r="I500" s="137" t="s">
        <v>1604</v>
      </c>
      <c r="J500" s="137" t="s">
        <v>1605</v>
      </c>
      <c r="K500" s="30" t="s">
        <v>1726</v>
      </c>
      <c r="L500" s="144" t="s">
        <v>670</v>
      </c>
      <c r="M500" s="144" t="s">
        <v>671</v>
      </c>
      <c r="N500" s="144" t="s">
        <v>672</v>
      </c>
      <c r="O500" s="145" t="s">
        <v>673</v>
      </c>
      <c r="P500" s="2" t="s">
        <v>3239</v>
      </c>
      <c r="Q500" s="2" t="s">
        <v>676</v>
      </c>
      <c r="R500" s="146" t="s">
        <v>1155</v>
      </c>
      <c r="S500" s="147" t="s">
        <v>1155</v>
      </c>
      <c r="T500" s="146" t="s">
        <v>677</v>
      </c>
      <c r="U500" s="146">
        <f>SUM(U509:U541)</f>
        <v>24</v>
      </c>
    </row>
    <row r="501" spans="1:21" ht="38.25" customHeight="1">
      <c r="A501" s="60">
        <v>300</v>
      </c>
      <c r="B501" s="149"/>
      <c r="C501" s="110"/>
      <c r="D501" s="20"/>
      <c r="E501" s="143"/>
      <c r="F501" s="143"/>
      <c r="G501" s="138">
        <f>SUM(G502:G558)</f>
        <v>40</v>
      </c>
      <c r="H501" s="138">
        <f>SUM(H502:H558)</f>
        <v>20</v>
      </c>
      <c r="I501" s="138">
        <f>SUM(I502:I558)</f>
        <v>0</v>
      </c>
      <c r="J501" s="138">
        <f>SUM(J502:J558)</f>
        <v>10</v>
      </c>
      <c r="K501" s="30" t="s">
        <v>1726</v>
      </c>
      <c r="L501" s="144" t="s">
        <v>670</v>
      </c>
      <c r="M501" s="144" t="s">
        <v>671</v>
      </c>
      <c r="N501" s="144" t="s">
        <v>672</v>
      </c>
      <c r="O501" s="145" t="s">
        <v>673</v>
      </c>
      <c r="P501" s="2"/>
      <c r="Q501" s="2" t="s">
        <v>676</v>
      </c>
      <c r="R501" s="146" t="s">
        <v>1155</v>
      </c>
      <c r="S501" s="147" t="s">
        <v>1155</v>
      </c>
      <c r="T501" s="146" t="s">
        <v>677</v>
      </c>
      <c r="U501" s="146">
        <f>SUM(U510:U542)</f>
        <v>23</v>
      </c>
    </row>
    <row r="502" spans="1:21" ht="38.25" customHeight="1">
      <c r="A502" s="21">
        <v>301</v>
      </c>
      <c r="B502" s="61" t="s">
        <v>3240</v>
      </c>
      <c r="C502" s="114" t="s">
        <v>3241</v>
      </c>
      <c r="D502" s="63">
        <v>1000</v>
      </c>
      <c r="E502" s="12">
        <f aca="true" t="shared" si="22" ref="E502:E541">IF(L502*M502*N502*O502&gt;10000,FLOOR(L502*M502*N502*O502,1000),FLOOR(L502*M502*N502*O502,100))</f>
        <v>10000</v>
      </c>
      <c r="F502" s="3" t="s">
        <v>3247</v>
      </c>
      <c r="G502" s="132"/>
      <c r="H502" s="132"/>
      <c r="I502" s="132"/>
      <c r="J502" s="132"/>
      <c r="K502" s="64" t="s">
        <v>3242</v>
      </c>
      <c r="L502" s="65">
        <v>11</v>
      </c>
      <c r="M502" s="65">
        <v>28</v>
      </c>
      <c r="N502" s="65">
        <v>38</v>
      </c>
      <c r="O502" s="78">
        <v>0.86</v>
      </c>
      <c r="P502" s="43" t="s">
        <v>3355</v>
      </c>
      <c r="Q502" s="16"/>
      <c r="R502" s="67" t="s">
        <v>3243</v>
      </c>
      <c r="S502" s="72" t="s">
        <v>3244</v>
      </c>
      <c r="T502" s="73">
        <v>580</v>
      </c>
      <c r="U502" s="70">
        <v>1</v>
      </c>
    </row>
    <row r="503" spans="1:21" ht="38.25" customHeight="1">
      <c r="A503" s="21">
        <v>302</v>
      </c>
      <c r="B503" s="61" t="s">
        <v>3245</v>
      </c>
      <c r="C503" s="114" t="s">
        <v>3241</v>
      </c>
      <c r="D503" s="63">
        <v>1000</v>
      </c>
      <c r="E503" s="12">
        <f t="shared" si="22"/>
        <v>9500</v>
      </c>
      <c r="F503" s="167" t="s">
        <v>3358</v>
      </c>
      <c r="G503" s="132">
        <v>4</v>
      </c>
      <c r="H503" s="132">
        <v>2</v>
      </c>
      <c r="I503" s="132"/>
      <c r="J503" s="132">
        <v>1</v>
      </c>
      <c r="K503" s="64" t="s">
        <v>3246</v>
      </c>
      <c r="L503" s="65">
        <v>11</v>
      </c>
      <c r="M503" s="65">
        <v>28</v>
      </c>
      <c r="N503" s="65">
        <v>36</v>
      </c>
      <c r="O503" s="78">
        <v>0.86</v>
      </c>
      <c r="P503" s="37" t="s">
        <v>3248</v>
      </c>
      <c r="Q503" s="3" t="s">
        <v>989</v>
      </c>
      <c r="R503" s="67" t="s">
        <v>3249</v>
      </c>
      <c r="S503" s="72" t="s">
        <v>3250</v>
      </c>
      <c r="T503" s="73">
        <v>580</v>
      </c>
      <c r="U503" s="70">
        <v>1</v>
      </c>
    </row>
    <row r="504" spans="1:21" ht="46.5" customHeight="1">
      <c r="A504" s="21">
        <v>303</v>
      </c>
      <c r="B504" s="61" t="s">
        <v>3251</v>
      </c>
      <c r="C504" s="114" t="s">
        <v>3241</v>
      </c>
      <c r="D504" s="63">
        <v>1000</v>
      </c>
      <c r="E504" s="12">
        <f t="shared" si="22"/>
        <v>11000</v>
      </c>
      <c r="F504" s="48" t="s">
        <v>3253</v>
      </c>
      <c r="G504" s="132">
        <v>0</v>
      </c>
      <c r="H504" s="132">
        <v>0</v>
      </c>
      <c r="I504" s="132">
        <v>0</v>
      </c>
      <c r="J504" s="132">
        <v>0</v>
      </c>
      <c r="K504" s="64" t="s">
        <v>3252</v>
      </c>
      <c r="L504" s="65">
        <v>11</v>
      </c>
      <c r="M504" s="65">
        <v>28</v>
      </c>
      <c r="N504" s="65">
        <v>43</v>
      </c>
      <c r="O504" s="66">
        <v>0.9</v>
      </c>
      <c r="P504" s="43" t="s">
        <v>2232</v>
      </c>
      <c r="Q504" s="16" t="s">
        <v>2233</v>
      </c>
      <c r="R504" s="67" t="s">
        <v>2234</v>
      </c>
      <c r="S504" s="72" t="s">
        <v>2235</v>
      </c>
      <c r="T504" s="73">
        <v>580</v>
      </c>
      <c r="U504" s="70">
        <v>1</v>
      </c>
    </row>
    <row r="505" spans="1:21" ht="41.25" customHeight="1">
      <c r="A505" s="21">
        <f>A504</f>
        <v>303</v>
      </c>
      <c r="B505" s="64" t="str">
        <f>B504</f>
        <v>Call Of The Wild, The</v>
      </c>
      <c r="C505" s="115" t="s">
        <v>3241</v>
      </c>
      <c r="D505" s="74">
        <v>1000</v>
      </c>
      <c r="E505" s="32"/>
      <c r="F505" s="48"/>
      <c r="G505" s="71"/>
      <c r="H505" s="81"/>
      <c r="I505" s="81"/>
      <c r="J505" s="81"/>
      <c r="K505" s="64" t="s">
        <v>2236</v>
      </c>
      <c r="L505" s="65">
        <v>11</v>
      </c>
      <c r="M505" s="65">
        <v>28</v>
      </c>
      <c r="N505" s="65"/>
      <c r="O505" s="66">
        <v>0.9</v>
      </c>
      <c r="P505" s="43" t="s">
        <v>2237</v>
      </c>
      <c r="Q505" s="16"/>
      <c r="R505" s="67" t="s">
        <v>2234</v>
      </c>
      <c r="S505" s="72" t="s">
        <v>2238</v>
      </c>
      <c r="T505" s="73">
        <v>3000</v>
      </c>
      <c r="U505" s="70" t="s">
        <v>2239</v>
      </c>
    </row>
    <row r="506" spans="1:21" ht="50.25" customHeight="1">
      <c r="A506" s="21">
        <v>304</v>
      </c>
      <c r="B506" s="61" t="s">
        <v>2240</v>
      </c>
      <c r="C506" s="114" t="s">
        <v>3241</v>
      </c>
      <c r="D506" s="63">
        <v>1000</v>
      </c>
      <c r="E506" s="12">
        <f t="shared" si="22"/>
        <v>11000</v>
      </c>
      <c r="F506" s="48" t="s">
        <v>290</v>
      </c>
      <c r="G506" s="132">
        <v>4</v>
      </c>
      <c r="H506" s="132">
        <v>2</v>
      </c>
      <c r="I506" s="132"/>
      <c r="J506" s="132">
        <v>1</v>
      </c>
      <c r="K506" s="64" t="s">
        <v>2241</v>
      </c>
      <c r="L506" s="65">
        <v>11</v>
      </c>
      <c r="M506" s="65">
        <v>28</v>
      </c>
      <c r="N506" s="65">
        <v>43</v>
      </c>
      <c r="O506" s="78">
        <v>0.86</v>
      </c>
      <c r="P506" s="130" t="s">
        <v>2242</v>
      </c>
      <c r="Q506" s="16" t="s">
        <v>2243</v>
      </c>
      <c r="R506" s="67" t="s">
        <v>2234</v>
      </c>
      <c r="S506" s="72" t="s">
        <v>2244</v>
      </c>
      <c r="T506" s="73">
        <v>580</v>
      </c>
      <c r="U506" s="70">
        <v>1</v>
      </c>
    </row>
    <row r="507" spans="1:21" ht="51.75" customHeight="1">
      <c r="A507" s="21">
        <v>305</v>
      </c>
      <c r="B507" s="61" t="s">
        <v>2245</v>
      </c>
      <c r="C507" s="114" t="s">
        <v>3241</v>
      </c>
      <c r="D507" s="63">
        <v>1000</v>
      </c>
      <c r="E507" s="12">
        <f t="shared" si="22"/>
        <v>10000</v>
      </c>
      <c r="F507" s="48" t="s">
        <v>290</v>
      </c>
      <c r="G507" s="132">
        <v>4</v>
      </c>
      <c r="H507" s="132">
        <v>2</v>
      </c>
      <c r="I507" s="132"/>
      <c r="J507" s="132">
        <v>1</v>
      </c>
      <c r="K507" s="64" t="s">
        <v>2246</v>
      </c>
      <c r="L507" s="65">
        <v>11</v>
      </c>
      <c r="M507" s="65">
        <v>28</v>
      </c>
      <c r="N507" s="65">
        <v>39</v>
      </c>
      <c r="O507" s="66">
        <v>0.9</v>
      </c>
      <c r="P507" s="43" t="s">
        <v>2247</v>
      </c>
      <c r="Q507" s="16" t="s">
        <v>2248</v>
      </c>
      <c r="R507" s="67" t="s">
        <v>2249</v>
      </c>
      <c r="S507" s="72" t="s">
        <v>2250</v>
      </c>
      <c r="T507" s="73">
        <v>580</v>
      </c>
      <c r="U507" s="70">
        <v>1</v>
      </c>
    </row>
    <row r="508" spans="1:21" ht="41.25" customHeight="1">
      <c r="A508" s="21">
        <f>A507</f>
        <v>305</v>
      </c>
      <c r="B508" s="64" t="str">
        <f>B507</f>
        <v>Chemical Secret</v>
      </c>
      <c r="C508" s="115" t="s">
        <v>3241</v>
      </c>
      <c r="D508" s="74">
        <v>1000</v>
      </c>
      <c r="E508" s="32"/>
      <c r="F508" s="48"/>
      <c r="G508" s="71"/>
      <c r="H508" s="81"/>
      <c r="I508" s="81"/>
      <c r="J508" s="81"/>
      <c r="K508" s="64" t="s">
        <v>2251</v>
      </c>
      <c r="L508" s="65">
        <v>11</v>
      </c>
      <c r="M508" s="65">
        <v>28</v>
      </c>
      <c r="N508" s="65"/>
      <c r="O508" s="66">
        <v>0.9</v>
      </c>
      <c r="P508" s="43" t="s">
        <v>2252</v>
      </c>
      <c r="Q508" s="16"/>
      <c r="R508" s="67" t="s">
        <v>1570</v>
      </c>
      <c r="S508" s="72" t="s">
        <v>2253</v>
      </c>
      <c r="T508" s="73">
        <v>1500</v>
      </c>
      <c r="U508" s="70" t="s">
        <v>1572</v>
      </c>
    </row>
    <row r="509" spans="1:21" ht="48" customHeight="1">
      <c r="A509" s="21">
        <v>306</v>
      </c>
      <c r="B509" s="61" t="s">
        <v>2254</v>
      </c>
      <c r="C509" s="114" t="s">
        <v>3241</v>
      </c>
      <c r="D509" s="63">
        <v>1000</v>
      </c>
      <c r="E509" s="12">
        <f t="shared" si="22"/>
        <v>11000</v>
      </c>
      <c r="F509" s="48" t="s">
        <v>556</v>
      </c>
      <c r="G509" s="132"/>
      <c r="H509" s="132"/>
      <c r="I509" s="132"/>
      <c r="J509" s="132"/>
      <c r="K509" s="64" t="s">
        <v>2255</v>
      </c>
      <c r="L509" s="65">
        <v>11</v>
      </c>
      <c r="M509" s="65">
        <v>28</v>
      </c>
      <c r="N509" s="65">
        <v>43</v>
      </c>
      <c r="O509" s="78">
        <v>0.86</v>
      </c>
      <c r="P509" s="43" t="s">
        <v>3356</v>
      </c>
      <c r="Q509" s="16"/>
      <c r="R509" s="67" t="s">
        <v>1570</v>
      </c>
      <c r="S509" s="72" t="s">
        <v>2256</v>
      </c>
      <c r="T509" s="73">
        <v>580</v>
      </c>
      <c r="U509" s="70">
        <v>1</v>
      </c>
    </row>
    <row r="510" spans="1:21" ht="41.25" customHeight="1">
      <c r="A510" s="21">
        <f>A509</f>
        <v>306</v>
      </c>
      <c r="B510" s="64" t="str">
        <f>B509</f>
        <v>Christmas Carol, A </v>
      </c>
      <c r="C510" s="115" t="s">
        <v>3241</v>
      </c>
      <c r="D510" s="74">
        <v>1000</v>
      </c>
      <c r="E510" s="32"/>
      <c r="F510" s="48"/>
      <c r="G510" s="71"/>
      <c r="H510" s="81"/>
      <c r="I510" s="81"/>
      <c r="J510" s="81"/>
      <c r="K510" s="64" t="s">
        <v>2251</v>
      </c>
      <c r="L510" s="65">
        <v>11</v>
      </c>
      <c r="M510" s="65">
        <v>28</v>
      </c>
      <c r="N510" s="65"/>
      <c r="O510" s="66">
        <v>0.9</v>
      </c>
      <c r="P510" s="43" t="s">
        <v>2257</v>
      </c>
      <c r="Q510" s="16"/>
      <c r="R510" s="67" t="s">
        <v>1570</v>
      </c>
      <c r="S510" s="72" t="s">
        <v>2258</v>
      </c>
      <c r="T510" s="73">
        <v>3000</v>
      </c>
      <c r="U510" s="70" t="s">
        <v>1572</v>
      </c>
    </row>
    <row r="511" spans="1:21" ht="63.75" customHeight="1">
      <c r="A511" s="21">
        <v>307</v>
      </c>
      <c r="B511" s="61" t="s">
        <v>2259</v>
      </c>
      <c r="C511" s="114" t="s">
        <v>3241</v>
      </c>
      <c r="D511" s="63">
        <v>1000</v>
      </c>
      <c r="E511" s="12">
        <f t="shared" si="22"/>
        <v>11000</v>
      </c>
      <c r="F511" s="48" t="s">
        <v>2122</v>
      </c>
      <c r="G511" s="132"/>
      <c r="H511" s="132"/>
      <c r="I511" s="132"/>
      <c r="J511" s="132"/>
      <c r="K511" s="64" t="s">
        <v>2260</v>
      </c>
      <c r="L511" s="65">
        <v>11</v>
      </c>
      <c r="M511" s="65">
        <v>28</v>
      </c>
      <c r="N511" s="65">
        <v>45</v>
      </c>
      <c r="O511" s="78">
        <v>0.86</v>
      </c>
      <c r="P511" s="43" t="s">
        <v>3357</v>
      </c>
      <c r="Q511" s="16"/>
      <c r="R511" s="67" t="s">
        <v>1570</v>
      </c>
      <c r="S511" s="72" t="s">
        <v>2261</v>
      </c>
      <c r="T511" s="73">
        <v>580</v>
      </c>
      <c r="U511" s="70">
        <v>1</v>
      </c>
    </row>
    <row r="512" spans="1:21" ht="60" customHeight="1">
      <c r="A512" s="21">
        <v>308</v>
      </c>
      <c r="B512" s="61" t="s">
        <v>2262</v>
      </c>
      <c r="C512" s="114" t="s">
        <v>3241</v>
      </c>
      <c r="D512" s="63">
        <v>1000</v>
      </c>
      <c r="E512" s="12">
        <f t="shared" si="22"/>
        <v>10000</v>
      </c>
      <c r="F512" s="48" t="s">
        <v>1759</v>
      </c>
      <c r="G512" s="132"/>
      <c r="H512" s="132"/>
      <c r="I512" s="132"/>
      <c r="J512" s="132"/>
      <c r="K512" s="64" t="s">
        <v>2263</v>
      </c>
      <c r="L512" s="65">
        <v>11</v>
      </c>
      <c r="M512" s="65">
        <v>28</v>
      </c>
      <c r="N512" s="65">
        <v>41</v>
      </c>
      <c r="O512" s="78">
        <v>0.86</v>
      </c>
      <c r="P512" s="43" t="s">
        <v>3359</v>
      </c>
      <c r="Q512" s="16"/>
      <c r="R512" s="67" t="s">
        <v>1570</v>
      </c>
      <c r="S512" s="72" t="s">
        <v>2264</v>
      </c>
      <c r="T512" s="73">
        <v>580</v>
      </c>
      <c r="U512" s="70">
        <v>1</v>
      </c>
    </row>
    <row r="513" spans="1:21" ht="53.25" customHeight="1">
      <c r="A513" s="21">
        <v>308</v>
      </c>
      <c r="B513" s="61" t="s">
        <v>2265</v>
      </c>
      <c r="C513" s="114" t="s">
        <v>3241</v>
      </c>
      <c r="D513" s="63">
        <v>1000</v>
      </c>
      <c r="E513" s="12">
        <f t="shared" si="22"/>
        <v>9800</v>
      </c>
      <c r="F513" s="48" t="s">
        <v>1768</v>
      </c>
      <c r="G513" s="132"/>
      <c r="H513" s="132"/>
      <c r="I513" s="132"/>
      <c r="J513" s="132"/>
      <c r="K513" s="64" t="s">
        <v>2266</v>
      </c>
      <c r="L513" s="65">
        <v>11</v>
      </c>
      <c r="M513" s="65">
        <v>28</v>
      </c>
      <c r="N513" s="65">
        <v>37</v>
      </c>
      <c r="O513" s="78">
        <v>0.86</v>
      </c>
      <c r="P513" s="43" t="s">
        <v>1771</v>
      </c>
      <c r="Q513" s="16"/>
      <c r="R513" s="67" t="s">
        <v>1570</v>
      </c>
      <c r="S513" s="72" t="s">
        <v>2267</v>
      </c>
      <c r="T513" s="73">
        <v>580</v>
      </c>
      <c r="U513" s="70">
        <v>1</v>
      </c>
    </row>
    <row r="514" spans="1:21" ht="41.25" customHeight="1">
      <c r="A514" s="21">
        <f>A513</f>
        <v>308</v>
      </c>
      <c r="B514" s="64" t="str">
        <f>B513</f>
        <v>Frankenstein</v>
      </c>
      <c r="C514" s="115" t="s">
        <v>3241</v>
      </c>
      <c r="D514" s="74">
        <v>1000</v>
      </c>
      <c r="E514" s="32"/>
      <c r="F514" s="48"/>
      <c r="G514" s="71"/>
      <c r="H514" s="81"/>
      <c r="I514" s="81"/>
      <c r="J514" s="81"/>
      <c r="K514" s="64" t="s">
        <v>209</v>
      </c>
      <c r="L514" s="65">
        <v>11</v>
      </c>
      <c r="M514" s="65">
        <v>28</v>
      </c>
      <c r="N514" s="65"/>
      <c r="O514" s="66">
        <v>0.9</v>
      </c>
      <c r="P514" s="43" t="s">
        <v>210</v>
      </c>
      <c r="Q514" s="16"/>
      <c r="R514" s="67" t="s">
        <v>2585</v>
      </c>
      <c r="S514" s="72" t="s">
        <v>211</v>
      </c>
      <c r="T514" s="73">
        <v>1500</v>
      </c>
      <c r="U514" s="70" t="s">
        <v>212</v>
      </c>
    </row>
    <row r="515" spans="1:21" ht="63.75" customHeight="1">
      <c r="A515" s="21">
        <v>309</v>
      </c>
      <c r="B515" s="61" t="s">
        <v>213</v>
      </c>
      <c r="C515" s="114" t="s">
        <v>3241</v>
      </c>
      <c r="D515" s="63">
        <v>1000</v>
      </c>
      <c r="E515" s="12">
        <f t="shared" si="22"/>
        <v>9500</v>
      </c>
      <c r="F515" s="48" t="s">
        <v>2122</v>
      </c>
      <c r="G515" s="132"/>
      <c r="H515" s="132"/>
      <c r="I515" s="132"/>
      <c r="J515" s="132"/>
      <c r="K515" s="64" t="s">
        <v>214</v>
      </c>
      <c r="L515" s="65">
        <v>11</v>
      </c>
      <c r="M515" s="65">
        <v>28</v>
      </c>
      <c r="N515" s="65">
        <v>36</v>
      </c>
      <c r="O515" s="78">
        <v>0.86</v>
      </c>
      <c r="P515" s="43" t="s">
        <v>3354</v>
      </c>
      <c r="Q515" s="16"/>
      <c r="R515" s="67" t="s">
        <v>2585</v>
      </c>
      <c r="S515" s="72" t="s">
        <v>215</v>
      </c>
      <c r="T515" s="73">
        <v>580</v>
      </c>
      <c r="U515" s="70">
        <v>1</v>
      </c>
    </row>
    <row r="516" spans="1:21" ht="38.25" customHeight="1">
      <c r="A516" s="21">
        <v>310</v>
      </c>
      <c r="B516" s="61" t="s">
        <v>216</v>
      </c>
      <c r="C516" s="114" t="s">
        <v>3241</v>
      </c>
      <c r="D516" s="63">
        <v>1000</v>
      </c>
      <c r="E516" s="12">
        <f t="shared" si="22"/>
        <v>10000</v>
      </c>
      <c r="F516" s="48" t="s">
        <v>290</v>
      </c>
      <c r="G516" s="132">
        <v>4</v>
      </c>
      <c r="H516" s="132">
        <v>2</v>
      </c>
      <c r="I516" s="132"/>
      <c r="J516" s="132">
        <v>1</v>
      </c>
      <c r="K516" s="64" t="s">
        <v>2946</v>
      </c>
      <c r="L516" s="65">
        <v>11</v>
      </c>
      <c r="M516" s="65">
        <v>28</v>
      </c>
      <c r="N516" s="65">
        <v>41</v>
      </c>
      <c r="O516" s="66">
        <v>0.8</v>
      </c>
      <c r="P516" s="43" t="s">
        <v>217</v>
      </c>
      <c r="Q516" s="16" t="s">
        <v>2079</v>
      </c>
      <c r="R516" s="67" t="s">
        <v>2585</v>
      </c>
      <c r="S516" s="72" t="s">
        <v>218</v>
      </c>
      <c r="T516" s="73">
        <v>580</v>
      </c>
      <c r="U516" s="70">
        <v>1</v>
      </c>
    </row>
    <row r="517" spans="1:21" ht="65.25" customHeight="1">
      <c r="A517" s="21">
        <v>311</v>
      </c>
      <c r="B517" s="61" t="s">
        <v>219</v>
      </c>
      <c r="C517" s="114" t="s">
        <v>3241</v>
      </c>
      <c r="D517" s="63">
        <v>1000</v>
      </c>
      <c r="E517" s="12">
        <f t="shared" si="22"/>
        <v>11000</v>
      </c>
      <c r="F517" s="48" t="s">
        <v>2110</v>
      </c>
      <c r="G517" s="132"/>
      <c r="H517" s="132"/>
      <c r="I517" s="132"/>
      <c r="J517" s="132"/>
      <c r="K517" s="64" t="s">
        <v>220</v>
      </c>
      <c r="L517" s="65">
        <v>11</v>
      </c>
      <c r="M517" s="65">
        <v>28</v>
      </c>
      <c r="N517" s="65">
        <v>43</v>
      </c>
      <c r="O517" s="78">
        <v>0.86</v>
      </c>
      <c r="P517" s="43" t="s">
        <v>1772</v>
      </c>
      <c r="Q517" s="16"/>
      <c r="R517" s="67" t="s">
        <v>2585</v>
      </c>
      <c r="S517" s="72" t="s">
        <v>221</v>
      </c>
      <c r="T517" s="73">
        <v>580</v>
      </c>
      <c r="U517" s="70">
        <v>1</v>
      </c>
    </row>
    <row r="518" spans="1:21" ht="38.25" customHeight="1">
      <c r="A518" s="21">
        <v>312</v>
      </c>
      <c r="B518" s="61" t="s">
        <v>222</v>
      </c>
      <c r="C518" s="114" t="s">
        <v>3241</v>
      </c>
      <c r="D518" s="63">
        <v>1000</v>
      </c>
      <c r="E518" s="12">
        <f t="shared" si="22"/>
        <v>10000</v>
      </c>
      <c r="F518" s="48" t="s">
        <v>290</v>
      </c>
      <c r="G518" s="132">
        <v>4</v>
      </c>
      <c r="H518" s="132">
        <v>2</v>
      </c>
      <c r="I518" s="132"/>
      <c r="J518" s="132">
        <v>1</v>
      </c>
      <c r="K518" s="64" t="s">
        <v>223</v>
      </c>
      <c r="L518" s="65">
        <v>11</v>
      </c>
      <c r="M518" s="65">
        <v>28</v>
      </c>
      <c r="N518" s="65">
        <v>38</v>
      </c>
      <c r="O518" s="78">
        <v>0.86</v>
      </c>
      <c r="P518" s="43" t="s">
        <v>224</v>
      </c>
      <c r="Q518" s="16" t="s">
        <v>225</v>
      </c>
      <c r="R518" s="67" t="s">
        <v>226</v>
      </c>
      <c r="S518" s="72" t="s">
        <v>227</v>
      </c>
      <c r="T518" s="73">
        <v>580</v>
      </c>
      <c r="U518" s="70">
        <v>1</v>
      </c>
    </row>
    <row r="519" spans="1:21" ht="50.25" customHeight="1">
      <c r="A519" s="21" t="e">
        <f>#REF!</f>
        <v>#REF!</v>
      </c>
      <c r="B519" s="61" t="s">
        <v>228</v>
      </c>
      <c r="C519" s="114" t="s">
        <v>3241</v>
      </c>
      <c r="D519" s="63">
        <v>1000</v>
      </c>
      <c r="E519" s="12">
        <f t="shared" si="22"/>
        <v>10000</v>
      </c>
      <c r="F519" s="48" t="s">
        <v>2122</v>
      </c>
      <c r="G519" s="132">
        <v>4</v>
      </c>
      <c r="H519" s="132">
        <v>2</v>
      </c>
      <c r="I519" s="132"/>
      <c r="J519" s="132">
        <v>1</v>
      </c>
      <c r="K519" s="64" t="s">
        <v>1914</v>
      </c>
      <c r="L519" s="65">
        <v>11</v>
      </c>
      <c r="M519" s="65">
        <v>28</v>
      </c>
      <c r="N519" s="65">
        <v>37</v>
      </c>
      <c r="O519" s="66">
        <v>0.9</v>
      </c>
      <c r="P519" s="43" t="s">
        <v>1915</v>
      </c>
      <c r="Q519" s="16" t="s">
        <v>2079</v>
      </c>
      <c r="R519" s="67" t="s">
        <v>2969</v>
      </c>
      <c r="S519" s="72" t="s">
        <v>1913</v>
      </c>
      <c r="T519" s="73">
        <v>580</v>
      </c>
      <c r="U519" s="70">
        <v>1</v>
      </c>
    </row>
    <row r="520" spans="1:21" ht="41.25" customHeight="1">
      <c r="A520" s="21" t="e">
        <f>A519</f>
        <v>#REF!</v>
      </c>
      <c r="B520" s="64" t="str">
        <f>B519</f>
        <v>Love Story</v>
      </c>
      <c r="C520" s="115" t="s">
        <v>3241</v>
      </c>
      <c r="D520" s="74">
        <v>1000</v>
      </c>
      <c r="E520" s="32"/>
      <c r="F520" s="48"/>
      <c r="G520" s="71"/>
      <c r="H520" s="81"/>
      <c r="I520" s="81"/>
      <c r="J520" s="81"/>
      <c r="K520" s="64" t="s">
        <v>1916</v>
      </c>
      <c r="L520" s="65"/>
      <c r="M520" s="65"/>
      <c r="N520" s="65"/>
      <c r="O520" s="66"/>
      <c r="P520" s="43" t="s">
        <v>1917</v>
      </c>
      <c r="Q520" s="16"/>
      <c r="R520" s="67" t="s">
        <v>2954</v>
      </c>
      <c r="S520" s="72" t="s">
        <v>1918</v>
      </c>
      <c r="T520" s="73">
        <v>1500</v>
      </c>
      <c r="U520" s="70" t="s">
        <v>2956</v>
      </c>
    </row>
    <row r="521" spans="1:21" ht="43.5" customHeight="1">
      <c r="A521" s="21">
        <v>314</v>
      </c>
      <c r="B521" s="61" t="s">
        <v>1919</v>
      </c>
      <c r="C521" s="114" t="s">
        <v>3241</v>
      </c>
      <c r="D521" s="63">
        <v>1000</v>
      </c>
      <c r="E521" s="12">
        <f t="shared" si="22"/>
        <v>11000</v>
      </c>
      <c r="F521" s="48" t="s">
        <v>290</v>
      </c>
      <c r="G521" s="132">
        <v>0</v>
      </c>
      <c r="H521" s="132">
        <v>1</v>
      </c>
      <c r="I521" s="132"/>
      <c r="J521" s="132"/>
      <c r="K521" s="64" t="s">
        <v>1920</v>
      </c>
      <c r="L521" s="65">
        <v>11</v>
      </c>
      <c r="M521" s="65">
        <v>28</v>
      </c>
      <c r="N521" s="65">
        <v>43</v>
      </c>
      <c r="O521" s="78">
        <v>0.86</v>
      </c>
      <c r="P521" s="43" t="s">
        <v>3353</v>
      </c>
      <c r="Q521" s="16"/>
      <c r="R521" s="67" t="s">
        <v>2954</v>
      </c>
      <c r="S521" s="72" t="s">
        <v>1921</v>
      </c>
      <c r="T521" s="73">
        <v>580</v>
      </c>
      <c r="U521" s="70">
        <v>1</v>
      </c>
    </row>
    <row r="522" spans="1:21" ht="91.5" customHeight="1">
      <c r="A522" s="21">
        <v>315</v>
      </c>
      <c r="B522" s="61" t="s">
        <v>1922</v>
      </c>
      <c r="C522" s="114" t="s">
        <v>3241</v>
      </c>
      <c r="D522" s="63">
        <v>1000</v>
      </c>
      <c r="E522" s="12">
        <f t="shared" si="22"/>
        <v>11000</v>
      </c>
      <c r="F522" s="48" t="s">
        <v>2122</v>
      </c>
      <c r="G522" s="132"/>
      <c r="H522" s="132"/>
      <c r="I522" s="132"/>
      <c r="J522" s="132"/>
      <c r="K522" s="64" t="s">
        <v>1923</v>
      </c>
      <c r="L522" s="65">
        <v>11</v>
      </c>
      <c r="M522" s="65">
        <v>28</v>
      </c>
      <c r="N522" s="65">
        <v>44</v>
      </c>
      <c r="O522" s="78">
        <v>0.86</v>
      </c>
      <c r="P522" s="43" t="s">
        <v>1773</v>
      </c>
      <c r="Q522" s="16"/>
      <c r="R522" s="67" t="s">
        <v>2954</v>
      </c>
      <c r="S522" s="72" t="s">
        <v>1924</v>
      </c>
      <c r="T522" s="73">
        <v>580</v>
      </c>
      <c r="U522" s="70">
        <v>1</v>
      </c>
    </row>
    <row r="523" spans="1:21" ht="38.25" customHeight="1">
      <c r="A523" s="21">
        <v>316</v>
      </c>
      <c r="B523" s="61" t="s">
        <v>1925</v>
      </c>
      <c r="C523" s="114" t="s">
        <v>3241</v>
      </c>
      <c r="D523" s="63">
        <v>1000</v>
      </c>
      <c r="E523" s="12">
        <f t="shared" si="22"/>
        <v>11000</v>
      </c>
      <c r="F523" s="48" t="s">
        <v>1578</v>
      </c>
      <c r="G523" s="132"/>
      <c r="H523" s="132"/>
      <c r="I523" s="132"/>
      <c r="J523" s="132"/>
      <c r="K523" s="79" t="s">
        <v>1926</v>
      </c>
      <c r="L523" s="65">
        <v>11</v>
      </c>
      <c r="M523" s="65">
        <v>28</v>
      </c>
      <c r="N523" s="65">
        <v>43</v>
      </c>
      <c r="O523" s="78">
        <v>0.86</v>
      </c>
      <c r="P523" s="43" t="s">
        <v>1927</v>
      </c>
      <c r="Q523" s="16"/>
      <c r="R523" s="67" t="s">
        <v>1928</v>
      </c>
      <c r="S523" s="80" t="s">
        <v>1929</v>
      </c>
      <c r="T523" s="73">
        <v>580</v>
      </c>
      <c r="U523" s="70">
        <v>1</v>
      </c>
    </row>
    <row r="524" spans="1:21" ht="52.5" customHeight="1">
      <c r="A524" s="21">
        <v>317</v>
      </c>
      <c r="B524" s="61" t="s">
        <v>1930</v>
      </c>
      <c r="C524" s="114" t="s">
        <v>3241</v>
      </c>
      <c r="D524" s="63">
        <v>1000</v>
      </c>
      <c r="E524" s="12">
        <f t="shared" si="22"/>
        <v>10000</v>
      </c>
      <c r="F524" s="48" t="s">
        <v>290</v>
      </c>
      <c r="G524" s="132"/>
      <c r="H524" s="132"/>
      <c r="I524" s="132"/>
      <c r="J524" s="132"/>
      <c r="K524" s="64" t="s">
        <v>1931</v>
      </c>
      <c r="L524" s="65">
        <v>11</v>
      </c>
      <c r="M524" s="65">
        <v>28</v>
      </c>
      <c r="N524" s="65">
        <v>40</v>
      </c>
      <c r="O524" s="78">
        <v>0.86</v>
      </c>
      <c r="P524" s="43" t="s">
        <v>1774</v>
      </c>
      <c r="Q524" s="16"/>
      <c r="R524" s="67" t="s">
        <v>1928</v>
      </c>
      <c r="S524" s="72" t="s">
        <v>1932</v>
      </c>
      <c r="T524" s="73">
        <v>580</v>
      </c>
      <c r="U524" s="70">
        <v>1</v>
      </c>
    </row>
    <row r="525" spans="1:21" ht="41.25" customHeight="1">
      <c r="A525" s="21">
        <f>A524</f>
        <v>317</v>
      </c>
      <c r="B525" s="64" t="str">
        <f>B524</f>
        <v>Picture Of Dorian Gray, The</v>
      </c>
      <c r="C525" s="115" t="s">
        <v>3241</v>
      </c>
      <c r="D525" s="74">
        <v>1000</v>
      </c>
      <c r="E525" s="32"/>
      <c r="F525" s="48"/>
      <c r="G525" s="71"/>
      <c r="H525" s="81"/>
      <c r="I525" s="81"/>
      <c r="J525" s="81"/>
      <c r="K525" s="64" t="s">
        <v>1933</v>
      </c>
      <c r="L525" s="65"/>
      <c r="M525" s="65"/>
      <c r="N525" s="65"/>
      <c r="O525" s="66"/>
      <c r="P525" s="43" t="s">
        <v>1934</v>
      </c>
      <c r="Q525" s="16"/>
      <c r="R525" s="67" t="s">
        <v>1928</v>
      </c>
      <c r="S525" s="72" t="s">
        <v>1935</v>
      </c>
      <c r="T525" s="73">
        <v>1500</v>
      </c>
      <c r="U525" s="70" t="s">
        <v>1936</v>
      </c>
    </row>
    <row r="526" spans="1:21" ht="38.25" customHeight="1">
      <c r="A526" s="21">
        <v>318</v>
      </c>
      <c r="B526" s="61" t="s">
        <v>1937</v>
      </c>
      <c r="C526" s="114" t="s">
        <v>3241</v>
      </c>
      <c r="D526" s="63">
        <v>1000</v>
      </c>
      <c r="E526" s="12">
        <f t="shared" si="22"/>
        <v>10000</v>
      </c>
      <c r="F526" s="48"/>
      <c r="G526" s="132"/>
      <c r="H526" s="132"/>
      <c r="I526" s="132"/>
      <c r="J526" s="132"/>
      <c r="K526" s="64" t="s">
        <v>1938</v>
      </c>
      <c r="L526" s="65">
        <v>11</v>
      </c>
      <c r="M526" s="65">
        <v>28</v>
      </c>
      <c r="N526" s="65">
        <v>41</v>
      </c>
      <c r="O526" s="78">
        <v>0.86</v>
      </c>
      <c r="P526" s="43" t="s">
        <v>879</v>
      </c>
      <c r="Q526" s="16"/>
      <c r="R526" s="67" t="s">
        <v>1928</v>
      </c>
      <c r="S526" s="72" t="s">
        <v>1939</v>
      </c>
      <c r="T526" s="73">
        <v>580</v>
      </c>
      <c r="U526" s="70">
        <v>1</v>
      </c>
    </row>
    <row r="527" spans="1:21" ht="41.25" customHeight="1">
      <c r="A527" s="21">
        <f>A526</f>
        <v>318</v>
      </c>
      <c r="B527" s="64" t="str">
        <f>B526</f>
        <v>Prisoner Of Zenda, The</v>
      </c>
      <c r="C527" s="115" t="s">
        <v>3241</v>
      </c>
      <c r="D527" s="74">
        <v>1000</v>
      </c>
      <c r="E527" s="32"/>
      <c r="F527" s="48"/>
      <c r="G527" s="71"/>
      <c r="H527" s="81"/>
      <c r="I527" s="81"/>
      <c r="J527" s="81"/>
      <c r="K527" s="64" t="s">
        <v>1916</v>
      </c>
      <c r="L527" s="65"/>
      <c r="M527" s="65"/>
      <c r="N527" s="65"/>
      <c r="O527" s="66"/>
      <c r="P527" s="43" t="s">
        <v>1940</v>
      </c>
      <c r="Q527" s="16"/>
      <c r="R527" s="67" t="s">
        <v>2954</v>
      </c>
      <c r="S527" s="72" t="s">
        <v>1941</v>
      </c>
      <c r="T527" s="73">
        <v>3000</v>
      </c>
      <c r="U527" s="70" t="s">
        <v>2956</v>
      </c>
    </row>
    <row r="528" spans="1:21" ht="38.25" customHeight="1">
      <c r="A528" s="21">
        <v>319</v>
      </c>
      <c r="B528" s="61" t="s">
        <v>1942</v>
      </c>
      <c r="C528" s="114" t="s">
        <v>3241</v>
      </c>
      <c r="D528" s="63">
        <v>1000</v>
      </c>
      <c r="E528" s="12">
        <f t="shared" si="22"/>
        <v>10000</v>
      </c>
      <c r="F528" s="48"/>
      <c r="G528" s="132"/>
      <c r="H528" s="132"/>
      <c r="I528" s="132"/>
      <c r="J528" s="132"/>
      <c r="K528" s="64" t="s">
        <v>1943</v>
      </c>
      <c r="L528" s="65">
        <v>11</v>
      </c>
      <c r="M528" s="65">
        <v>28</v>
      </c>
      <c r="N528" s="65">
        <v>40</v>
      </c>
      <c r="O528" s="78">
        <v>0.86</v>
      </c>
      <c r="P528" s="43" t="s">
        <v>879</v>
      </c>
      <c r="Q528" s="16" t="s">
        <v>2578</v>
      </c>
      <c r="R528" s="67" t="s">
        <v>2564</v>
      </c>
      <c r="S528" s="72" t="s">
        <v>1944</v>
      </c>
      <c r="T528" s="73">
        <v>580</v>
      </c>
      <c r="U528" s="70">
        <v>1</v>
      </c>
    </row>
    <row r="529" spans="1:21" ht="41.25" customHeight="1">
      <c r="A529" s="21">
        <f>A528</f>
        <v>319</v>
      </c>
      <c r="B529" s="64" t="str">
        <f>B528</f>
        <v>Railway Children, The </v>
      </c>
      <c r="C529" s="115" t="s">
        <v>3241</v>
      </c>
      <c r="D529" s="74">
        <v>1000</v>
      </c>
      <c r="E529" s="32"/>
      <c r="F529" s="48"/>
      <c r="G529" s="71"/>
      <c r="H529" s="81"/>
      <c r="I529" s="81"/>
      <c r="J529" s="81"/>
      <c r="K529" s="64" t="s">
        <v>1945</v>
      </c>
      <c r="L529" s="65"/>
      <c r="M529" s="65"/>
      <c r="N529" s="65"/>
      <c r="O529" s="66"/>
      <c r="P529" s="43" t="s">
        <v>1946</v>
      </c>
      <c r="Q529" s="16"/>
      <c r="R529" s="67" t="s">
        <v>1307</v>
      </c>
      <c r="S529" s="72" t="s">
        <v>1947</v>
      </c>
      <c r="T529" s="73">
        <v>3000</v>
      </c>
      <c r="U529" s="70" t="s">
        <v>914</v>
      </c>
    </row>
    <row r="530" spans="1:21" ht="38.25" customHeight="1">
      <c r="A530" s="21">
        <v>320</v>
      </c>
      <c r="B530" s="61" t="s">
        <v>1948</v>
      </c>
      <c r="C530" s="114" t="s">
        <v>3241</v>
      </c>
      <c r="D530" s="63">
        <v>1000</v>
      </c>
      <c r="E530" s="12">
        <f t="shared" si="22"/>
        <v>11000</v>
      </c>
      <c r="F530" s="48"/>
      <c r="G530" s="132"/>
      <c r="H530" s="132"/>
      <c r="I530" s="132"/>
      <c r="J530" s="132"/>
      <c r="K530" s="64" t="s">
        <v>1949</v>
      </c>
      <c r="L530" s="65">
        <v>11</v>
      </c>
      <c r="M530" s="65">
        <v>28</v>
      </c>
      <c r="N530" s="65">
        <v>42</v>
      </c>
      <c r="O530" s="78">
        <v>0.86</v>
      </c>
      <c r="P530" s="43"/>
      <c r="Q530" s="16"/>
      <c r="R530" s="67" t="s">
        <v>1307</v>
      </c>
      <c r="S530" s="72" t="s">
        <v>1950</v>
      </c>
      <c r="T530" s="73">
        <v>580</v>
      </c>
      <c r="U530" s="70">
        <v>1</v>
      </c>
    </row>
    <row r="531" spans="1:21" ht="41.25" customHeight="1">
      <c r="A531" s="21">
        <f>A530</f>
        <v>320</v>
      </c>
      <c r="B531" s="64" t="str">
        <f>B530</f>
        <v>Secret Garden, The </v>
      </c>
      <c r="C531" s="115" t="s">
        <v>3241</v>
      </c>
      <c r="D531" s="74">
        <v>1000</v>
      </c>
      <c r="E531" s="32"/>
      <c r="F531" s="48"/>
      <c r="G531" s="71"/>
      <c r="H531" s="81"/>
      <c r="I531" s="81"/>
      <c r="J531" s="81"/>
      <c r="K531" s="64" t="s">
        <v>1945</v>
      </c>
      <c r="L531" s="65"/>
      <c r="M531" s="65"/>
      <c r="N531" s="65"/>
      <c r="O531" s="66"/>
      <c r="P531" s="43" t="s">
        <v>1951</v>
      </c>
      <c r="Q531" s="16"/>
      <c r="R531" s="67" t="s">
        <v>1307</v>
      </c>
      <c r="S531" s="72" t="s">
        <v>1952</v>
      </c>
      <c r="T531" s="73">
        <v>3000</v>
      </c>
      <c r="U531" s="70" t="s">
        <v>914</v>
      </c>
    </row>
    <row r="532" spans="1:21" ht="38.25" customHeight="1">
      <c r="A532" s="21">
        <v>321</v>
      </c>
      <c r="B532" s="61" t="s">
        <v>1953</v>
      </c>
      <c r="C532" s="114" t="s">
        <v>3241</v>
      </c>
      <c r="D532" s="63">
        <v>1000</v>
      </c>
      <c r="E532" s="12">
        <f t="shared" si="22"/>
        <v>9300</v>
      </c>
      <c r="F532" s="48" t="s">
        <v>290</v>
      </c>
      <c r="G532" s="132">
        <v>4</v>
      </c>
      <c r="H532" s="132">
        <v>2</v>
      </c>
      <c r="I532" s="132"/>
      <c r="J532" s="132">
        <v>1</v>
      </c>
      <c r="K532" s="64" t="s">
        <v>2946</v>
      </c>
      <c r="L532" s="65">
        <v>11</v>
      </c>
      <c r="M532" s="65">
        <v>28</v>
      </c>
      <c r="N532" s="65">
        <v>38</v>
      </c>
      <c r="O532" s="66">
        <v>0.8</v>
      </c>
      <c r="P532" s="43" t="s">
        <v>1954</v>
      </c>
      <c r="Q532" s="16" t="s">
        <v>2079</v>
      </c>
      <c r="R532" s="67" t="s">
        <v>1307</v>
      </c>
      <c r="S532" s="72" t="s">
        <v>1955</v>
      </c>
      <c r="T532" s="73">
        <v>580</v>
      </c>
      <c r="U532" s="70">
        <v>1</v>
      </c>
    </row>
    <row r="533" spans="1:21" ht="41.25" customHeight="1">
      <c r="A533" s="21">
        <f>A532</f>
        <v>321</v>
      </c>
      <c r="B533" s="64" t="str">
        <f>B532</f>
        <v>Skyjack!</v>
      </c>
      <c r="C533" s="115" t="s">
        <v>3241</v>
      </c>
      <c r="D533" s="74">
        <v>1000</v>
      </c>
      <c r="E533" s="32"/>
      <c r="F533" s="48"/>
      <c r="G533" s="71"/>
      <c r="H533" s="81"/>
      <c r="I533" s="81"/>
      <c r="J533" s="81"/>
      <c r="K533" s="64" t="s">
        <v>1916</v>
      </c>
      <c r="L533" s="65"/>
      <c r="M533" s="65"/>
      <c r="N533" s="65"/>
      <c r="O533" s="66"/>
      <c r="P533" s="43" t="s">
        <v>3025</v>
      </c>
      <c r="Q533" s="16"/>
      <c r="R533" s="67" t="s">
        <v>2954</v>
      </c>
      <c r="S533" s="72" t="s">
        <v>3026</v>
      </c>
      <c r="T533" s="73">
        <v>1500</v>
      </c>
      <c r="U533" s="70" t="s">
        <v>2956</v>
      </c>
    </row>
    <row r="534" spans="1:21" ht="38.25" customHeight="1">
      <c r="A534" s="21">
        <v>322</v>
      </c>
      <c r="B534" s="61" t="s">
        <v>3027</v>
      </c>
      <c r="C534" s="114" t="s">
        <v>3241</v>
      </c>
      <c r="D534" s="63">
        <v>1000</v>
      </c>
      <c r="E534" s="12">
        <f t="shared" si="22"/>
        <v>10000</v>
      </c>
      <c r="F534" s="48" t="s">
        <v>2966</v>
      </c>
      <c r="G534" s="132">
        <v>4</v>
      </c>
      <c r="H534" s="132">
        <v>1</v>
      </c>
      <c r="I534" s="132"/>
      <c r="J534" s="132">
        <v>1</v>
      </c>
      <c r="K534" s="64" t="s">
        <v>3028</v>
      </c>
      <c r="L534" s="65">
        <v>11</v>
      </c>
      <c r="M534" s="65">
        <v>28</v>
      </c>
      <c r="N534" s="65">
        <v>38</v>
      </c>
      <c r="O534" s="66">
        <v>0.86</v>
      </c>
      <c r="P534" s="43" t="s">
        <v>3029</v>
      </c>
      <c r="Q534" s="16" t="s">
        <v>3030</v>
      </c>
      <c r="R534" s="67" t="s">
        <v>2954</v>
      </c>
      <c r="S534" s="72" t="s">
        <v>3031</v>
      </c>
      <c r="T534" s="73">
        <v>580</v>
      </c>
      <c r="U534" s="70">
        <v>1</v>
      </c>
    </row>
    <row r="535" spans="1:21" ht="38.25" customHeight="1">
      <c r="A535" s="21">
        <v>323</v>
      </c>
      <c r="B535" s="61" t="s">
        <v>3032</v>
      </c>
      <c r="C535" s="114" t="s">
        <v>3241</v>
      </c>
      <c r="D535" s="63">
        <v>1000</v>
      </c>
      <c r="E535" s="12">
        <f t="shared" si="22"/>
        <v>10000</v>
      </c>
      <c r="F535" s="48" t="s">
        <v>2966</v>
      </c>
      <c r="G535" s="132"/>
      <c r="H535" s="132"/>
      <c r="I535" s="132"/>
      <c r="J535" s="132"/>
      <c r="K535" s="64" t="s">
        <v>3033</v>
      </c>
      <c r="L535" s="65">
        <v>11</v>
      </c>
      <c r="M535" s="65">
        <v>28</v>
      </c>
      <c r="N535" s="65">
        <v>39</v>
      </c>
      <c r="O535" s="78">
        <v>0.86</v>
      </c>
      <c r="P535" s="43" t="s">
        <v>1775</v>
      </c>
      <c r="Q535" s="16"/>
      <c r="R535" s="67" t="s">
        <v>2954</v>
      </c>
      <c r="S535" s="72" t="s">
        <v>3034</v>
      </c>
      <c r="T535" s="73">
        <v>580</v>
      </c>
      <c r="U535" s="70">
        <v>1</v>
      </c>
    </row>
    <row r="536" spans="1:21" ht="41.25" customHeight="1">
      <c r="A536" s="21">
        <f>A535</f>
        <v>323</v>
      </c>
      <c r="B536" s="64" t="str">
        <f>B535</f>
        <v>Tales Of Mystery and Imagination</v>
      </c>
      <c r="C536" s="115" t="s">
        <v>3241</v>
      </c>
      <c r="D536" s="74">
        <v>1000</v>
      </c>
      <c r="E536" s="32"/>
      <c r="F536" s="48"/>
      <c r="G536" s="71"/>
      <c r="H536" s="81"/>
      <c r="I536" s="81"/>
      <c r="J536" s="81"/>
      <c r="K536" s="64" t="s">
        <v>1916</v>
      </c>
      <c r="L536" s="65"/>
      <c r="M536" s="65"/>
      <c r="N536" s="65"/>
      <c r="O536" s="66"/>
      <c r="P536" s="43" t="s">
        <v>3035</v>
      </c>
      <c r="Q536" s="16"/>
      <c r="R536" s="67" t="s">
        <v>2954</v>
      </c>
      <c r="S536" s="72" t="s">
        <v>3036</v>
      </c>
      <c r="T536" s="73">
        <v>3000</v>
      </c>
      <c r="U536" s="70" t="s">
        <v>2956</v>
      </c>
    </row>
    <row r="537" spans="1:21" ht="51.75" customHeight="1">
      <c r="A537" s="21">
        <v>324</v>
      </c>
      <c r="B537" s="61" t="s">
        <v>3037</v>
      </c>
      <c r="C537" s="114" t="s">
        <v>3241</v>
      </c>
      <c r="D537" s="63">
        <v>1000</v>
      </c>
      <c r="E537" s="12">
        <f t="shared" si="22"/>
        <v>11000</v>
      </c>
      <c r="F537" s="48" t="s">
        <v>3039</v>
      </c>
      <c r="G537" s="132">
        <v>0</v>
      </c>
      <c r="H537" s="132">
        <v>1</v>
      </c>
      <c r="I537" s="132"/>
      <c r="J537" s="132"/>
      <c r="K537" s="64" t="s">
        <v>3038</v>
      </c>
      <c r="L537" s="65">
        <v>11</v>
      </c>
      <c r="M537" s="65">
        <v>28</v>
      </c>
      <c r="N537" s="65">
        <v>43.5</v>
      </c>
      <c r="O537" s="78">
        <v>0.86</v>
      </c>
      <c r="P537" s="43" t="s">
        <v>3040</v>
      </c>
      <c r="Q537" s="16" t="s">
        <v>3041</v>
      </c>
      <c r="R537" s="67" t="s">
        <v>2954</v>
      </c>
      <c r="S537" s="72" t="s">
        <v>3042</v>
      </c>
      <c r="T537" s="73">
        <v>580</v>
      </c>
      <c r="U537" s="70">
        <v>1</v>
      </c>
    </row>
    <row r="538" spans="1:21" ht="65.25" customHeight="1">
      <c r="A538" s="21">
        <v>325</v>
      </c>
      <c r="B538" s="61" t="s">
        <v>3043</v>
      </c>
      <c r="C538" s="114" t="s">
        <v>3241</v>
      </c>
      <c r="D538" s="63">
        <v>1000</v>
      </c>
      <c r="E538" s="12">
        <f t="shared" si="22"/>
        <v>8200</v>
      </c>
      <c r="F538" s="48" t="s">
        <v>2122</v>
      </c>
      <c r="G538" s="132"/>
      <c r="H538" s="132"/>
      <c r="I538" s="132"/>
      <c r="J538" s="132"/>
      <c r="K538" s="64" t="s">
        <v>3044</v>
      </c>
      <c r="L538" s="65">
        <v>11</v>
      </c>
      <c r="M538" s="65">
        <v>28</v>
      </c>
      <c r="N538" s="65">
        <v>31</v>
      </c>
      <c r="O538" s="78">
        <v>0.86</v>
      </c>
      <c r="P538" s="43" t="s">
        <v>1776</v>
      </c>
      <c r="Q538" s="16"/>
      <c r="R538" s="67" t="s">
        <v>2954</v>
      </c>
      <c r="S538" s="72" t="s">
        <v>3045</v>
      </c>
      <c r="T538" s="73">
        <v>580</v>
      </c>
      <c r="U538" s="70">
        <v>1</v>
      </c>
    </row>
    <row r="539" spans="1:21" ht="56.25" customHeight="1">
      <c r="A539" s="21">
        <v>326</v>
      </c>
      <c r="B539" s="61" t="s">
        <v>3046</v>
      </c>
      <c r="C539" s="114" t="s">
        <v>3241</v>
      </c>
      <c r="D539" s="63">
        <v>1000</v>
      </c>
      <c r="E539" s="12">
        <f t="shared" si="22"/>
        <v>9400</v>
      </c>
      <c r="F539" s="48" t="s">
        <v>2122</v>
      </c>
      <c r="G539" s="132">
        <v>4</v>
      </c>
      <c r="H539" s="132">
        <v>2</v>
      </c>
      <c r="I539" s="132"/>
      <c r="J539" s="132">
        <v>1</v>
      </c>
      <c r="K539" s="64" t="s">
        <v>3047</v>
      </c>
      <c r="L539" s="65">
        <v>10</v>
      </c>
      <c r="M539" s="65">
        <v>28</v>
      </c>
      <c r="N539" s="65">
        <v>42</v>
      </c>
      <c r="O539" s="78">
        <v>0.8</v>
      </c>
      <c r="P539" s="43" t="s">
        <v>3048</v>
      </c>
      <c r="Q539" s="16" t="s">
        <v>2079</v>
      </c>
      <c r="R539" s="67" t="s">
        <v>2954</v>
      </c>
      <c r="S539" s="72" t="s">
        <v>3049</v>
      </c>
      <c r="T539" s="73">
        <v>580</v>
      </c>
      <c r="U539" s="70">
        <v>1</v>
      </c>
    </row>
    <row r="540" spans="1:21" ht="103.5" customHeight="1">
      <c r="A540" s="21">
        <v>327</v>
      </c>
      <c r="B540" s="61" t="s">
        <v>3050</v>
      </c>
      <c r="C540" s="114" t="s">
        <v>3241</v>
      </c>
      <c r="D540" s="63">
        <v>1000</v>
      </c>
      <c r="E540" s="12">
        <f t="shared" si="22"/>
        <v>11000</v>
      </c>
      <c r="F540" s="48" t="s">
        <v>290</v>
      </c>
      <c r="G540" s="132">
        <v>4</v>
      </c>
      <c r="H540" s="132">
        <v>1</v>
      </c>
      <c r="I540" s="132"/>
      <c r="J540" s="132">
        <v>1</v>
      </c>
      <c r="K540" s="64" t="s">
        <v>1958</v>
      </c>
      <c r="L540" s="65">
        <v>10</v>
      </c>
      <c r="M540" s="65">
        <v>28</v>
      </c>
      <c r="N540" s="65">
        <v>46.5</v>
      </c>
      <c r="O540" s="78">
        <v>0.85</v>
      </c>
      <c r="P540" s="43" t="s">
        <v>3051</v>
      </c>
      <c r="Q540" s="16" t="s">
        <v>3052</v>
      </c>
      <c r="R540" s="67" t="s">
        <v>2954</v>
      </c>
      <c r="S540" s="72" t="s">
        <v>3053</v>
      </c>
      <c r="T540" s="73">
        <v>580</v>
      </c>
      <c r="U540" s="70">
        <v>1</v>
      </c>
    </row>
    <row r="541" spans="1:21" ht="38.25" customHeight="1">
      <c r="A541" s="21">
        <v>328</v>
      </c>
      <c r="B541" s="61" t="s">
        <v>3054</v>
      </c>
      <c r="C541" s="114" t="s">
        <v>3241</v>
      </c>
      <c r="D541" s="63">
        <v>1000</v>
      </c>
      <c r="E541" s="12">
        <f t="shared" si="22"/>
        <v>10000</v>
      </c>
      <c r="F541" s="48"/>
      <c r="G541" s="132"/>
      <c r="H541" s="132"/>
      <c r="I541" s="132"/>
      <c r="J541" s="132"/>
      <c r="K541" s="64" t="s">
        <v>3055</v>
      </c>
      <c r="L541" s="65">
        <v>11</v>
      </c>
      <c r="M541" s="65">
        <v>28</v>
      </c>
      <c r="N541" s="65">
        <v>40</v>
      </c>
      <c r="O541" s="78">
        <v>0.86</v>
      </c>
      <c r="P541" s="43"/>
      <c r="Q541" s="16"/>
      <c r="R541" s="67" t="s">
        <v>2948</v>
      </c>
      <c r="S541" s="72" t="s">
        <v>3056</v>
      </c>
      <c r="T541" s="73">
        <v>580</v>
      </c>
      <c r="U541" s="70">
        <v>1</v>
      </c>
    </row>
    <row r="542" spans="1:21" ht="38.25" customHeight="1">
      <c r="A542" s="21">
        <v>329</v>
      </c>
      <c r="B542" s="76" t="s">
        <v>3057</v>
      </c>
      <c r="C542" s="115" t="s">
        <v>3241</v>
      </c>
      <c r="D542" s="74">
        <v>1000</v>
      </c>
      <c r="E542" s="12"/>
      <c r="F542" s="48"/>
      <c r="G542" s="71"/>
      <c r="H542" s="81"/>
      <c r="I542" s="81"/>
      <c r="J542" s="81"/>
      <c r="K542" s="64"/>
      <c r="L542" s="65"/>
      <c r="M542" s="65"/>
      <c r="N542" s="65"/>
      <c r="O542" s="66"/>
      <c r="P542" s="43"/>
      <c r="Q542" s="16"/>
      <c r="R542" s="67" t="s">
        <v>2948</v>
      </c>
      <c r="S542" s="72" t="s">
        <v>3058</v>
      </c>
      <c r="T542" s="73"/>
      <c r="U542" s="70"/>
    </row>
    <row r="543" spans="1:21" ht="38.25" customHeight="1">
      <c r="A543" s="21" t="e">
        <f>#REF!+1</f>
        <v>#REF!</v>
      </c>
      <c r="B543" s="62" t="s">
        <v>3271</v>
      </c>
      <c r="C543" s="114" t="s">
        <v>1902</v>
      </c>
      <c r="D543" s="90">
        <v>1000</v>
      </c>
      <c r="E543" s="42">
        <f>IF(L543*M543*N543*O543&gt;10000,FLOOR(L543*M543*N543*O543,1000),FLOOR(L543*M543*N543*O543,100))</f>
        <v>0</v>
      </c>
      <c r="F543" s="86"/>
      <c r="G543" s="131"/>
      <c r="H543" s="132"/>
      <c r="I543" s="132"/>
      <c r="J543" s="132"/>
      <c r="K543" s="84"/>
      <c r="L543" s="85"/>
      <c r="M543" s="85"/>
      <c r="N543" s="124"/>
      <c r="O543" s="78"/>
      <c r="P543" s="87"/>
      <c r="Q543" s="87"/>
      <c r="R543" s="88" t="s">
        <v>1579</v>
      </c>
      <c r="S543" s="68" t="s">
        <v>3272</v>
      </c>
      <c r="T543" s="100">
        <v>580</v>
      </c>
      <c r="U543" s="89">
        <v>1</v>
      </c>
    </row>
    <row r="544" spans="1:21" ht="38.25" customHeight="1">
      <c r="A544" s="21">
        <v>1302</v>
      </c>
      <c r="B544" s="61" t="s">
        <v>3273</v>
      </c>
      <c r="C544" s="114" t="s">
        <v>1902</v>
      </c>
      <c r="D544" s="90">
        <v>1000</v>
      </c>
      <c r="E544" s="42">
        <f>IF(L544*M544*N544*O544&gt;10000,FLOOR(L544*M544*N544*O544,1000),FLOOR(L544*M544*N544*O544,100))</f>
        <v>0</v>
      </c>
      <c r="F544" s="48"/>
      <c r="G544" s="132"/>
      <c r="H544" s="132"/>
      <c r="I544" s="132"/>
      <c r="J544" s="132"/>
      <c r="K544" s="99"/>
      <c r="L544" s="65"/>
      <c r="M544" s="65"/>
      <c r="N544" s="123"/>
      <c r="O544" s="66"/>
      <c r="P544" s="43"/>
      <c r="Q544" s="16"/>
      <c r="R544" s="67" t="s">
        <v>1579</v>
      </c>
      <c r="S544" s="72" t="s">
        <v>3274</v>
      </c>
      <c r="T544" s="100">
        <v>580</v>
      </c>
      <c r="U544" s="70">
        <v>1</v>
      </c>
    </row>
    <row r="545" spans="1:21" ht="38.25" customHeight="1">
      <c r="A545" s="21">
        <f>A544</f>
        <v>1302</v>
      </c>
      <c r="B545" s="64" t="str">
        <f>B544</f>
        <v>Cinema, The </v>
      </c>
      <c r="C545" s="114" t="s">
        <v>1902</v>
      </c>
      <c r="D545" s="83">
        <v>1000</v>
      </c>
      <c r="E545" s="32" t="s">
        <v>1472</v>
      </c>
      <c r="F545" s="48"/>
      <c r="G545" s="71"/>
      <c r="H545" s="81"/>
      <c r="I545" s="81"/>
      <c r="J545" s="81"/>
      <c r="K545" s="99"/>
      <c r="L545" s="65"/>
      <c r="M545" s="65"/>
      <c r="N545" s="65"/>
      <c r="O545" s="66"/>
      <c r="P545" s="43" t="s">
        <v>2667</v>
      </c>
      <c r="Q545" s="16"/>
      <c r="R545" s="67" t="s">
        <v>3188</v>
      </c>
      <c r="S545" s="72" t="s">
        <v>3275</v>
      </c>
      <c r="T545" s="73">
        <v>1500</v>
      </c>
      <c r="U545" s="70" t="s">
        <v>2669</v>
      </c>
    </row>
    <row r="546" spans="1:21" ht="38.25" customHeight="1">
      <c r="A546" s="21">
        <f>A545</f>
        <v>1302</v>
      </c>
      <c r="B546" s="64" t="str">
        <f>B544</f>
        <v>Cinema, The </v>
      </c>
      <c r="C546" s="114" t="s">
        <v>1902</v>
      </c>
      <c r="D546" s="83">
        <v>1000</v>
      </c>
      <c r="E546" s="32" t="s">
        <v>2701</v>
      </c>
      <c r="F546" s="48"/>
      <c r="G546" s="71"/>
      <c r="H546" s="81"/>
      <c r="I546" s="81"/>
      <c r="J546" s="81"/>
      <c r="K546" s="99"/>
      <c r="L546" s="65"/>
      <c r="M546" s="65"/>
      <c r="N546" s="65"/>
      <c r="O546" s="66"/>
      <c r="P546" s="43" t="s">
        <v>2667</v>
      </c>
      <c r="Q546" s="16"/>
      <c r="R546" s="67" t="s">
        <v>3188</v>
      </c>
      <c r="S546" s="72" t="s">
        <v>3276</v>
      </c>
      <c r="T546" s="73">
        <v>1500</v>
      </c>
      <c r="U546" s="70" t="s">
        <v>2701</v>
      </c>
    </row>
    <row r="547" spans="1:21" ht="38.25" customHeight="1">
      <c r="A547" s="21">
        <v>1303</v>
      </c>
      <c r="B547" s="61" t="s">
        <v>3277</v>
      </c>
      <c r="C547" s="114" t="s">
        <v>1902</v>
      </c>
      <c r="D547" s="90">
        <v>1000</v>
      </c>
      <c r="E547" s="42">
        <f aca="true" t="shared" si="23" ref="E547:E553">IF(L547*M547*N547*O547&gt;10000,FLOOR(L547*M547*N547*O547,1000),FLOOR(L547*M547*N547*O547,100))</f>
        <v>0</v>
      </c>
      <c r="F547" s="48"/>
      <c r="G547" s="132"/>
      <c r="H547" s="132"/>
      <c r="I547" s="132"/>
      <c r="J547" s="132"/>
      <c r="K547" s="99"/>
      <c r="L547" s="65"/>
      <c r="M547" s="65"/>
      <c r="N547" s="123"/>
      <c r="O547" s="66"/>
      <c r="P547" s="43" t="s">
        <v>3278</v>
      </c>
      <c r="Q547" s="16"/>
      <c r="R547" s="67" t="s">
        <v>1912</v>
      </c>
      <c r="S547" s="72" t="s">
        <v>3279</v>
      </c>
      <c r="T547" s="73">
        <v>580</v>
      </c>
      <c r="U547" s="70">
        <v>1</v>
      </c>
    </row>
    <row r="548" spans="1:21" ht="38.25" customHeight="1">
      <c r="A548" s="21">
        <v>1304</v>
      </c>
      <c r="B548" s="61" t="s">
        <v>3280</v>
      </c>
      <c r="C548" s="114" t="s">
        <v>1902</v>
      </c>
      <c r="D548" s="90">
        <v>1000</v>
      </c>
      <c r="E548" s="42">
        <f t="shared" si="23"/>
        <v>0</v>
      </c>
      <c r="F548" s="48"/>
      <c r="G548" s="132"/>
      <c r="H548" s="132"/>
      <c r="I548" s="132"/>
      <c r="J548" s="132"/>
      <c r="K548" s="99"/>
      <c r="L548" s="65"/>
      <c r="M548" s="65"/>
      <c r="N548" s="123"/>
      <c r="O548" s="66"/>
      <c r="P548" s="43"/>
      <c r="Q548" s="16"/>
      <c r="R548" s="67" t="s">
        <v>1912</v>
      </c>
      <c r="S548" s="72" t="s">
        <v>3281</v>
      </c>
      <c r="T548" s="73">
        <v>580</v>
      </c>
      <c r="U548" s="70">
        <v>1</v>
      </c>
    </row>
    <row r="549" spans="1:21" ht="38.25" customHeight="1">
      <c r="A549" s="21">
        <v>1304</v>
      </c>
      <c r="B549" s="61" t="s">
        <v>3282</v>
      </c>
      <c r="C549" s="114" t="s">
        <v>1902</v>
      </c>
      <c r="D549" s="90">
        <v>1000</v>
      </c>
      <c r="E549" s="42">
        <f t="shared" si="23"/>
        <v>0</v>
      </c>
      <c r="F549" s="48"/>
      <c r="G549" s="132"/>
      <c r="H549" s="132"/>
      <c r="I549" s="132"/>
      <c r="J549" s="132"/>
      <c r="K549" s="99"/>
      <c r="L549" s="65"/>
      <c r="M549" s="65"/>
      <c r="N549" s="123"/>
      <c r="O549" s="66"/>
      <c r="P549" s="43" t="s">
        <v>3278</v>
      </c>
      <c r="Q549" s="16"/>
      <c r="R549" s="67" t="s">
        <v>1912</v>
      </c>
      <c r="S549" s="72" t="s">
        <v>3283</v>
      </c>
      <c r="T549" s="73">
        <v>580</v>
      </c>
      <c r="U549" s="70">
        <v>1</v>
      </c>
    </row>
    <row r="550" spans="1:21" ht="38.25" customHeight="1">
      <c r="A550" s="21">
        <f>A548+1</f>
        <v>1305</v>
      </c>
      <c r="B550" s="61" t="s">
        <v>3284</v>
      </c>
      <c r="C550" s="114" t="s">
        <v>1902</v>
      </c>
      <c r="D550" s="90">
        <v>1000</v>
      </c>
      <c r="E550" s="42">
        <f t="shared" si="23"/>
        <v>0</v>
      </c>
      <c r="F550" s="48"/>
      <c r="G550" s="132"/>
      <c r="H550" s="132"/>
      <c r="I550" s="132"/>
      <c r="J550" s="132"/>
      <c r="K550" s="99"/>
      <c r="L550" s="65"/>
      <c r="M550" s="65"/>
      <c r="N550" s="123"/>
      <c r="O550" s="66"/>
      <c r="P550" s="43"/>
      <c r="Q550" s="16"/>
      <c r="R550" s="67" t="s">
        <v>1912</v>
      </c>
      <c r="S550" s="72" t="s">
        <v>3285</v>
      </c>
      <c r="T550" s="100">
        <v>580</v>
      </c>
      <c r="U550" s="70">
        <v>1</v>
      </c>
    </row>
    <row r="551" spans="1:21" ht="38.25" customHeight="1">
      <c r="A551" s="21">
        <v>1306</v>
      </c>
      <c r="B551" s="61" t="s">
        <v>3286</v>
      </c>
      <c r="C551" s="114" t="s">
        <v>1902</v>
      </c>
      <c r="D551" s="90">
        <v>1000</v>
      </c>
      <c r="E551" s="42">
        <f t="shared" si="23"/>
        <v>0</v>
      </c>
      <c r="F551" s="48"/>
      <c r="G551" s="132"/>
      <c r="H551" s="132"/>
      <c r="I551" s="132"/>
      <c r="J551" s="132"/>
      <c r="K551" s="99"/>
      <c r="L551" s="65"/>
      <c r="M551" s="65"/>
      <c r="N551" s="123"/>
      <c r="O551" s="66"/>
      <c r="P551" s="43" t="s">
        <v>3278</v>
      </c>
      <c r="Q551" s="16"/>
      <c r="R551" s="67" t="s">
        <v>1912</v>
      </c>
      <c r="S551" s="72" t="s">
        <v>3287</v>
      </c>
      <c r="T551" s="100">
        <v>580</v>
      </c>
      <c r="U551" s="70">
        <v>1</v>
      </c>
    </row>
    <row r="552" spans="1:21" ht="38.25" customHeight="1">
      <c r="A552" s="21">
        <v>1307</v>
      </c>
      <c r="B552" s="61" t="s">
        <v>3288</v>
      </c>
      <c r="C552" s="114" t="s">
        <v>1902</v>
      </c>
      <c r="D552" s="90">
        <v>1000</v>
      </c>
      <c r="E552" s="42">
        <f t="shared" si="23"/>
        <v>0</v>
      </c>
      <c r="F552" s="48"/>
      <c r="G552" s="132"/>
      <c r="H552" s="132"/>
      <c r="I552" s="132"/>
      <c r="J552" s="132"/>
      <c r="K552" s="99"/>
      <c r="L552" s="65"/>
      <c r="M552" s="65"/>
      <c r="N552" s="123"/>
      <c r="O552" s="66"/>
      <c r="P552" s="43"/>
      <c r="Q552" s="16"/>
      <c r="R552" s="67" t="s">
        <v>1912</v>
      </c>
      <c r="S552" s="72" t="s">
        <v>3289</v>
      </c>
      <c r="T552" s="73">
        <v>580</v>
      </c>
      <c r="U552" s="70">
        <v>1</v>
      </c>
    </row>
    <row r="553" spans="1:21" ht="38.25" customHeight="1">
      <c r="A553" s="21">
        <v>1308</v>
      </c>
      <c r="B553" s="61" t="s">
        <v>3290</v>
      </c>
      <c r="C553" s="114" t="s">
        <v>1902</v>
      </c>
      <c r="D553" s="90">
        <v>1000</v>
      </c>
      <c r="E553" s="42">
        <f t="shared" si="23"/>
        <v>0</v>
      </c>
      <c r="F553" s="48"/>
      <c r="G553" s="132"/>
      <c r="H553" s="132"/>
      <c r="I553" s="132"/>
      <c r="J553" s="132"/>
      <c r="K553" s="99"/>
      <c r="L553" s="65"/>
      <c r="M553" s="65"/>
      <c r="N553" s="123"/>
      <c r="O553" s="66"/>
      <c r="P553" s="43"/>
      <c r="Q553" s="16"/>
      <c r="R553" s="67" t="s">
        <v>1912</v>
      </c>
      <c r="S553" s="72" t="s">
        <v>3291</v>
      </c>
      <c r="T553" s="100">
        <v>580</v>
      </c>
      <c r="U553" s="70">
        <v>1</v>
      </c>
    </row>
    <row r="554" spans="1:21" ht="38.25" customHeight="1">
      <c r="A554" s="21">
        <f>A553</f>
        <v>1308</v>
      </c>
      <c r="B554" s="64" t="str">
        <f>B553</f>
        <v>Recycling</v>
      </c>
      <c r="C554" s="115" t="str">
        <f>C550</f>
        <v>Factfiles 3
Oxford</v>
      </c>
      <c r="D554" s="83">
        <v>1000</v>
      </c>
      <c r="E554" s="32" t="s">
        <v>3292</v>
      </c>
      <c r="F554" s="48"/>
      <c r="G554" s="71"/>
      <c r="H554" s="81"/>
      <c r="I554" s="81"/>
      <c r="J554" s="81"/>
      <c r="K554" s="99"/>
      <c r="L554" s="65"/>
      <c r="M554" s="65"/>
      <c r="N554" s="65"/>
      <c r="O554" s="66"/>
      <c r="P554" s="43"/>
      <c r="Q554" s="16"/>
      <c r="R554" s="67" t="s">
        <v>1912</v>
      </c>
      <c r="S554" s="72" t="s">
        <v>3293</v>
      </c>
      <c r="T554" s="73">
        <v>1500</v>
      </c>
      <c r="U554" s="70" t="s">
        <v>3294</v>
      </c>
    </row>
    <row r="555" spans="1:21" ht="38.25" customHeight="1">
      <c r="A555" s="21">
        <f>A554+1</f>
        <v>1309</v>
      </c>
      <c r="B555" s="61" t="s">
        <v>3295</v>
      </c>
      <c r="C555" s="114" t="s">
        <v>1902</v>
      </c>
      <c r="D555" s="83">
        <v>1000</v>
      </c>
      <c r="E555" s="12">
        <f>IF(L555*M555*N555*O555&gt;10000,FLOOR(L555*M555*N555*O555,1000),FLOOR(L555*M555*N555*O555,100))</f>
        <v>5200</v>
      </c>
      <c r="F555" s="48" t="s">
        <v>2052</v>
      </c>
      <c r="G555" s="132"/>
      <c r="H555" s="132"/>
      <c r="I555" s="132"/>
      <c r="J555" s="132"/>
      <c r="K555" s="99" t="s">
        <v>3296</v>
      </c>
      <c r="L555" s="65">
        <v>13</v>
      </c>
      <c r="M555" s="65">
        <v>32</v>
      </c>
      <c r="N555" s="65">
        <v>14</v>
      </c>
      <c r="O555" s="66">
        <v>0.9</v>
      </c>
      <c r="P555" s="43" t="s">
        <v>3297</v>
      </c>
      <c r="Q555" s="16" t="s">
        <v>3298</v>
      </c>
      <c r="R555" s="67" t="s">
        <v>1912</v>
      </c>
      <c r="S555" s="68" t="s">
        <v>3299</v>
      </c>
      <c r="T555" s="100">
        <v>580</v>
      </c>
      <c r="U555" s="70">
        <v>1</v>
      </c>
    </row>
    <row r="556" spans="1:21" ht="38.25" customHeight="1">
      <c r="A556" s="21">
        <v>1310</v>
      </c>
      <c r="B556" s="61" t="s">
        <v>3300</v>
      </c>
      <c r="C556" s="114" t="s">
        <v>1902</v>
      </c>
      <c r="D556" s="90">
        <v>1000</v>
      </c>
      <c r="E556" s="42">
        <f>IF(L556*M556*N556*O556&gt;10000,FLOOR(L556*M556*N556*O556,1000),FLOOR(L556*M556*N556*O556,100))</f>
        <v>0</v>
      </c>
      <c r="F556" s="48"/>
      <c r="G556" s="132"/>
      <c r="H556" s="132"/>
      <c r="I556" s="132"/>
      <c r="J556" s="132"/>
      <c r="K556" s="99"/>
      <c r="L556" s="65"/>
      <c r="M556" s="65"/>
      <c r="N556" s="123"/>
      <c r="O556" s="66"/>
      <c r="P556" s="43"/>
      <c r="Q556" s="16"/>
      <c r="R556" s="67" t="s">
        <v>1912</v>
      </c>
      <c r="S556" s="72" t="s">
        <v>3301</v>
      </c>
      <c r="T556" s="73">
        <v>580</v>
      </c>
      <c r="U556" s="70">
        <v>1</v>
      </c>
    </row>
    <row r="557" spans="1:21" ht="38.25" customHeight="1">
      <c r="A557" s="21">
        <f>A556</f>
        <v>1310</v>
      </c>
      <c r="B557" s="64" t="str">
        <f>B556</f>
        <v>USA, The </v>
      </c>
      <c r="C557" s="115" t="str">
        <f>C556</f>
        <v>Factfiles 3
Oxford</v>
      </c>
      <c r="D557" s="83">
        <v>1000</v>
      </c>
      <c r="E557" s="32" t="s">
        <v>3292</v>
      </c>
      <c r="F557" s="48"/>
      <c r="G557" s="71"/>
      <c r="H557" s="81"/>
      <c r="I557" s="81"/>
      <c r="J557" s="81"/>
      <c r="K557" s="99"/>
      <c r="L557" s="65"/>
      <c r="M557" s="65"/>
      <c r="N557" s="65"/>
      <c r="O557" s="66"/>
      <c r="P557" s="43" t="s">
        <v>2667</v>
      </c>
      <c r="Q557" s="16"/>
      <c r="R557" s="67" t="s">
        <v>3188</v>
      </c>
      <c r="S557" s="72" t="s">
        <v>3302</v>
      </c>
      <c r="T557" s="73">
        <v>1500</v>
      </c>
      <c r="U557" s="70" t="s">
        <v>2669</v>
      </c>
    </row>
    <row r="558" spans="1:21" ht="38.25" customHeight="1">
      <c r="A558" s="21">
        <f>A557</f>
        <v>1310</v>
      </c>
      <c r="B558" s="64" t="str">
        <f>B556</f>
        <v>USA, The </v>
      </c>
      <c r="C558" s="115" t="str">
        <f>C557</f>
        <v>Factfiles 3
Oxford</v>
      </c>
      <c r="D558" s="83">
        <v>1000</v>
      </c>
      <c r="E558" s="32" t="s">
        <v>2701</v>
      </c>
      <c r="F558" s="48"/>
      <c r="G558" s="71"/>
      <c r="H558" s="81"/>
      <c r="I558" s="81"/>
      <c r="J558" s="81"/>
      <c r="K558" s="99"/>
      <c r="L558" s="65"/>
      <c r="M558" s="65"/>
      <c r="N558" s="65"/>
      <c r="O558" s="66"/>
      <c r="P558" s="43" t="s">
        <v>2667</v>
      </c>
      <c r="Q558" s="16"/>
      <c r="R558" s="67" t="s">
        <v>3188</v>
      </c>
      <c r="S558" s="72" t="s">
        <v>3303</v>
      </c>
      <c r="T558" s="73">
        <v>2000</v>
      </c>
      <c r="U558" s="70" t="s">
        <v>2701</v>
      </c>
    </row>
    <row r="559" spans="1:21" s="19" customFormat="1" ht="30" customHeight="1">
      <c r="A559" s="51">
        <v>300</v>
      </c>
      <c r="B559" s="2" t="s">
        <v>1725</v>
      </c>
      <c r="C559" s="110" t="s">
        <v>1727</v>
      </c>
      <c r="D559" s="20" t="s">
        <v>1051</v>
      </c>
      <c r="E559" s="11" t="s">
        <v>674</v>
      </c>
      <c r="F559" s="2" t="s">
        <v>675</v>
      </c>
      <c r="G559" s="137" t="s">
        <v>1602</v>
      </c>
      <c r="H559" s="137" t="s">
        <v>1603</v>
      </c>
      <c r="I559" s="137" t="s">
        <v>1604</v>
      </c>
      <c r="J559" s="137" t="s">
        <v>1605</v>
      </c>
      <c r="K559" s="30" t="s">
        <v>1726</v>
      </c>
      <c r="L559" s="6" t="s">
        <v>670</v>
      </c>
      <c r="M559" s="6" t="s">
        <v>671</v>
      </c>
      <c r="N559" s="6" t="s">
        <v>672</v>
      </c>
      <c r="O559" s="7" t="s">
        <v>673</v>
      </c>
      <c r="P559" s="2" t="s">
        <v>163</v>
      </c>
      <c r="Q559" s="2" t="s">
        <v>676</v>
      </c>
      <c r="R559" s="1" t="s">
        <v>1155</v>
      </c>
      <c r="S559" s="1" t="s">
        <v>1155</v>
      </c>
      <c r="T559" s="9" t="s">
        <v>677</v>
      </c>
      <c r="U559" s="24">
        <f>SUM(U561:U731)</f>
        <v>87</v>
      </c>
    </row>
    <row r="560" spans="1:21" s="19" customFormat="1" ht="30" customHeight="1">
      <c r="A560" s="51">
        <v>300</v>
      </c>
      <c r="B560" s="2"/>
      <c r="C560" s="110"/>
      <c r="D560" s="20"/>
      <c r="E560" s="11"/>
      <c r="F560" s="2"/>
      <c r="G560" s="138">
        <f>SUM(G561:G731)</f>
        <v>25</v>
      </c>
      <c r="H560" s="138">
        <f>SUM(H561:H731)</f>
        <v>30</v>
      </c>
      <c r="I560" s="138">
        <f>SUM(I561:I731)</f>
        <v>0</v>
      </c>
      <c r="J560" s="138">
        <f>SUM(J561:J731)</f>
        <v>11</v>
      </c>
      <c r="K560" s="30"/>
      <c r="L560" s="6"/>
      <c r="M560" s="6"/>
      <c r="N560" s="6"/>
      <c r="O560" s="7"/>
      <c r="P560" s="2" t="s">
        <v>163</v>
      </c>
      <c r="Q560" s="2" t="s">
        <v>676</v>
      </c>
      <c r="R560" s="1" t="s">
        <v>1155</v>
      </c>
      <c r="S560" s="1" t="s">
        <v>1155</v>
      </c>
      <c r="T560" s="9" t="s">
        <v>677</v>
      </c>
      <c r="U560" s="24">
        <f>SUM(U562:U732)</f>
        <v>95</v>
      </c>
    </row>
    <row r="561" spans="1:21" ht="111" customHeight="1">
      <c r="A561" s="51">
        <v>301</v>
      </c>
      <c r="B561" s="57" t="s">
        <v>1280</v>
      </c>
      <c r="C561" s="111" t="s">
        <v>1129</v>
      </c>
      <c r="D561" s="5" t="s">
        <v>162</v>
      </c>
      <c r="E561" s="12">
        <f>IF(L561*M561*N561*O561&gt;10000,FLOOR(L561*M561*N561*O561,1000),FLOOR(L561*M561*N561*O561,100))</f>
        <v>21000</v>
      </c>
      <c r="F561" s="3" t="s">
        <v>290</v>
      </c>
      <c r="G561" s="132">
        <v>1</v>
      </c>
      <c r="H561" s="132">
        <v>1</v>
      </c>
      <c r="I561" s="132"/>
      <c r="J561" s="132"/>
      <c r="K561" s="54" t="s">
        <v>691</v>
      </c>
      <c r="L561" s="8" t="s">
        <v>2497</v>
      </c>
      <c r="M561" s="8" t="s">
        <v>2498</v>
      </c>
      <c r="N561" s="8" t="s">
        <v>692</v>
      </c>
      <c r="O561" s="14">
        <v>0.8</v>
      </c>
      <c r="P561" s="37" t="s">
        <v>689</v>
      </c>
      <c r="Q561" s="3" t="s">
        <v>2501</v>
      </c>
      <c r="R561" s="8" t="s">
        <v>2088</v>
      </c>
      <c r="T561" s="10">
        <v>630</v>
      </c>
      <c r="U561" s="23">
        <v>1</v>
      </c>
    </row>
    <row r="562" spans="1:21" ht="51" customHeight="1">
      <c r="A562" s="51">
        <f>A561+1</f>
        <v>302</v>
      </c>
      <c r="B562" s="57" t="s">
        <v>1281</v>
      </c>
      <c r="C562" s="111" t="s">
        <v>1129</v>
      </c>
      <c r="D562" s="5" t="s">
        <v>162</v>
      </c>
      <c r="E562" s="12">
        <f>IF(L562*M562*N562*O562&gt;10000,FLOOR(L562*M562*N562*O562,1000),FLOOR(L562*M562*N562*O562,100))</f>
        <v>15000</v>
      </c>
      <c r="F562" s="22" t="s">
        <v>1777</v>
      </c>
      <c r="G562" s="132"/>
      <c r="H562" s="132"/>
      <c r="I562" s="132"/>
      <c r="J562" s="132"/>
      <c r="K562" s="54" t="s">
        <v>947</v>
      </c>
      <c r="L562" s="8" t="s">
        <v>131</v>
      </c>
      <c r="M562" s="8" t="s">
        <v>1762</v>
      </c>
      <c r="N562" s="8" t="s">
        <v>128</v>
      </c>
      <c r="O562" s="14">
        <v>0.8</v>
      </c>
      <c r="P562" s="43" t="s">
        <v>1735</v>
      </c>
      <c r="Q562" s="3" t="s">
        <v>387</v>
      </c>
      <c r="R562" s="8" t="s">
        <v>2089</v>
      </c>
      <c r="T562" s="10">
        <v>630</v>
      </c>
      <c r="U562" s="23">
        <v>1</v>
      </c>
    </row>
    <row r="563" spans="1:21" ht="38.25" customHeight="1">
      <c r="A563" s="59">
        <f>A562</f>
        <v>302</v>
      </c>
      <c r="B563" s="29" t="str">
        <f>B562</f>
        <v>ADVENTURES OF HUCKLEBERRY FINN, The</v>
      </c>
      <c r="C563" s="112" t="s">
        <v>1129</v>
      </c>
      <c r="D563" s="31" t="s">
        <v>260</v>
      </c>
      <c r="E563" s="32" t="s">
        <v>271</v>
      </c>
      <c r="F563" s="3"/>
      <c r="G563" s="71"/>
      <c r="H563" s="81"/>
      <c r="I563" s="81"/>
      <c r="J563" s="81"/>
      <c r="L563" s="8"/>
      <c r="M563" s="8"/>
      <c r="N563" s="8"/>
      <c r="O563" s="14"/>
      <c r="P563" s="3"/>
      <c r="Q563" s="3"/>
      <c r="R563" s="8" t="s">
        <v>2090</v>
      </c>
      <c r="T563" s="10">
        <v>2340</v>
      </c>
      <c r="U563" s="23" t="s">
        <v>914</v>
      </c>
    </row>
    <row r="564" spans="1:21" ht="47.25" customHeight="1">
      <c r="A564" s="51">
        <f>A563+1</f>
        <v>303</v>
      </c>
      <c r="B564" s="57" t="s">
        <v>2092</v>
      </c>
      <c r="C564" s="111" t="s">
        <v>1129</v>
      </c>
      <c r="D564" s="5" t="s">
        <v>162</v>
      </c>
      <c r="E564" s="12">
        <f>IF(L564*M564*N564*O564&gt;10000,FLOOR(L564*M564*N564*O564,1000),FLOOR(L564*M564*N564*O564,100))</f>
        <v>8700</v>
      </c>
      <c r="F564" s="3" t="s">
        <v>290</v>
      </c>
      <c r="G564" s="132">
        <v>1</v>
      </c>
      <c r="H564" s="132">
        <v>1</v>
      </c>
      <c r="I564" s="132"/>
      <c r="J564" s="132">
        <v>1</v>
      </c>
      <c r="K564" s="54" t="s">
        <v>1906</v>
      </c>
      <c r="L564" s="8" t="s">
        <v>131</v>
      </c>
      <c r="M564" s="8" t="s">
        <v>1762</v>
      </c>
      <c r="N564" s="8" t="s">
        <v>248</v>
      </c>
      <c r="O564" s="14">
        <v>0.85</v>
      </c>
      <c r="P564" s="130" t="s">
        <v>1905</v>
      </c>
      <c r="Q564" s="3" t="s">
        <v>1033</v>
      </c>
      <c r="R564" s="8" t="s">
        <v>2091</v>
      </c>
      <c r="T564" s="10">
        <v>630</v>
      </c>
      <c r="U564" s="23">
        <v>1</v>
      </c>
    </row>
    <row r="565" spans="1:21" ht="56.25" customHeight="1">
      <c r="A565" s="51">
        <f>A564+1</f>
        <v>304</v>
      </c>
      <c r="B565" s="57" t="s">
        <v>1282</v>
      </c>
      <c r="C565" s="111" t="s">
        <v>1129</v>
      </c>
      <c r="D565" s="5" t="s">
        <v>162</v>
      </c>
      <c r="E565" s="12">
        <f>IF(L565*M565*N565*O565&gt;10000,FLOOR(L565*M565*N565*O565,1000),FLOOR(L565*M565*N565*O565,100))</f>
        <v>8000</v>
      </c>
      <c r="F565" s="3" t="s">
        <v>2052</v>
      </c>
      <c r="G565" s="132">
        <v>0</v>
      </c>
      <c r="H565" s="132">
        <v>0</v>
      </c>
      <c r="I565" s="132">
        <v>0</v>
      </c>
      <c r="J565" s="132">
        <v>0</v>
      </c>
      <c r="K565" s="54" t="s">
        <v>1908</v>
      </c>
      <c r="L565" s="8" t="s">
        <v>131</v>
      </c>
      <c r="M565" s="8" t="s">
        <v>1762</v>
      </c>
      <c r="N565" s="8" t="s">
        <v>2108</v>
      </c>
      <c r="O565" s="14">
        <v>0.85</v>
      </c>
      <c r="P565" s="37" t="s">
        <v>1907</v>
      </c>
      <c r="Q565" s="3" t="s">
        <v>554</v>
      </c>
      <c r="R565" s="8" t="s">
        <v>1283</v>
      </c>
      <c r="T565" s="10">
        <v>630</v>
      </c>
      <c r="U565" s="23">
        <v>1</v>
      </c>
    </row>
    <row r="566" spans="1:21" ht="37.5" customHeight="1">
      <c r="A566" s="59">
        <f>A565</f>
        <v>304</v>
      </c>
      <c r="B566" s="29" t="str">
        <f>B565</f>
        <v>Beatles, The</v>
      </c>
      <c r="C566" s="112" t="s">
        <v>1129</v>
      </c>
      <c r="D566" s="31" t="s">
        <v>260</v>
      </c>
      <c r="E566" s="32" t="s">
        <v>271</v>
      </c>
      <c r="F566" s="3"/>
      <c r="G566" s="71"/>
      <c r="H566" s="81"/>
      <c r="I566" s="81"/>
      <c r="J566" s="81"/>
      <c r="L566" s="8"/>
      <c r="M566" s="8"/>
      <c r="N566" s="8"/>
      <c r="O566" s="14"/>
      <c r="P566" s="3"/>
      <c r="Q566" s="3"/>
      <c r="R566" s="8" t="s">
        <v>1284</v>
      </c>
      <c r="T566" s="10">
        <v>2340</v>
      </c>
      <c r="U566" s="23" t="s">
        <v>914</v>
      </c>
    </row>
    <row r="567" spans="1:21" ht="69" customHeight="1">
      <c r="A567" s="51">
        <f>A566+1</f>
        <v>305</v>
      </c>
      <c r="B567" s="57" t="s">
        <v>2094</v>
      </c>
      <c r="C567" s="111" t="s">
        <v>1129</v>
      </c>
      <c r="D567" s="5" t="s">
        <v>162</v>
      </c>
      <c r="E567" s="12">
        <f>IF(L567*M567*N567*O567&gt;10000,FLOOR(L567*M567*N567*O567,1000),FLOOR(L567*M567*N567*O567,100))</f>
        <v>15000</v>
      </c>
      <c r="F567" s="3" t="s">
        <v>2052</v>
      </c>
      <c r="G567" s="132"/>
      <c r="H567" s="132"/>
      <c r="I567" s="132"/>
      <c r="J567" s="132"/>
      <c r="K567" s="54" t="s">
        <v>948</v>
      </c>
      <c r="L567" s="8" t="s">
        <v>131</v>
      </c>
      <c r="M567" s="8" t="s">
        <v>1762</v>
      </c>
      <c r="N567" s="8" t="s">
        <v>3153</v>
      </c>
      <c r="O567" s="14">
        <v>0.85</v>
      </c>
      <c r="P567" s="37" t="s">
        <v>3154</v>
      </c>
      <c r="Q567" s="3" t="s">
        <v>387</v>
      </c>
      <c r="R567" s="8" t="s">
        <v>2093</v>
      </c>
      <c r="T567" s="10">
        <v>630</v>
      </c>
      <c r="U567" s="23">
        <v>1</v>
      </c>
    </row>
    <row r="568" spans="1:21" ht="38.25" customHeight="1">
      <c r="A568" s="59">
        <f>A567</f>
        <v>305</v>
      </c>
      <c r="B568" s="29" t="str">
        <f>B567</f>
        <v>BILLY BUDD, SAILOR                  </v>
      </c>
      <c r="C568" s="112" t="s">
        <v>1129</v>
      </c>
      <c r="D568" s="31" t="s">
        <v>260</v>
      </c>
      <c r="E568" s="32" t="s">
        <v>271</v>
      </c>
      <c r="F568" s="3"/>
      <c r="G568" s="71"/>
      <c r="H568" s="81"/>
      <c r="I568" s="81"/>
      <c r="J568" s="81"/>
      <c r="L568" s="8"/>
      <c r="M568" s="8"/>
      <c r="N568" s="8"/>
      <c r="O568" s="14"/>
      <c r="P568" s="3"/>
      <c r="Q568" s="3"/>
      <c r="R568" s="8" t="s">
        <v>2095</v>
      </c>
      <c r="T568" s="10">
        <v>2340</v>
      </c>
      <c r="U568" s="23" t="s">
        <v>914</v>
      </c>
    </row>
    <row r="569" spans="1:21" ht="39" customHeight="1">
      <c r="A569" s="51" t="s">
        <v>1285</v>
      </c>
      <c r="B569" s="57" t="s">
        <v>1686</v>
      </c>
      <c r="C569" s="111" t="s">
        <v>1129</v>
      </c>
      <c r="D569" s="5" t="s">
        <v>162</v>
      </c>
      <c r="E569" s="12">
        <f>IF(L569*M569*N569*O569&gt;10000,FLOOR(L569*M569*N569*O569,1000),FLOOR(L569*M569*N569*O569,100))</f>
        <v>10000</v>
      </c>
      <c r="F569" s="3" t="s">
        <v>551</v>
      </c>
      <c r="G569" s="132"/>
      <c r="H569" s="132"/>
      <c r="I569" s="132"/>
      <c r="J569" s="132"/>
      <c r="K569" s="54" t="s">
        <v>949</v>
      </c>
      <c r="L569" s="8" t="s">
        <v>1764</v>
      </c>
      <c r="M569" s="8" t="s">
        <v>2049</v>
      </c>
      <c r="N569" s="8" t="s">
        <v>1763</v>
      </c>
      <c r="O569" s="14">
        <v>0.85</v>
      </c>
      <c r="P569" s="37" t="s">
        <v>1368</v>
      </c>
      <c r="Q569" s="3" t="s">
        <v>387</v>
      </c>
      <c r="R569" s="8" t="s">
        <v>2096</v>
      </c>
      <c r="T569" s="10">
        <v>630</v>
      </c>
      <c r="U569" s="23">
        <v>1</v>
      </c>
    </row>
    <row r="570" spans="1:21" ht="38.25" customHeight="1">
      <c r="A570" s="59" t="str">
        <f>A569</f>
        <v>Out of Print</v>
      </c>
      <c r="B570" s="29" t="str">
        <f>B569</f>
        <v>BLACK BEAUTY                        </v>
      </c>
      <c r="C570" s="112" t="s">
        <v>1129</v>
      </c>
      <c r="D570" s="31" t="s">
        <v>260</v>
      </c>
      <c r="E570" s="32" t="s">
        <v>271</v>
      </c>
      <c r="F570" s="3"/>
      <c r="G570" s="71"/>
      <c r="H570" s="81"/>
      <c r="I570" s="81"/>
      <c r="J570" s="81"/>
      <c r="L570" s="8"/>
      <c r="M570" s="8"/>
      <c r="N570" s="8"/>
      <c r="O570" s="14"/>
      <c r="P570" s="3"/>
      <c r="Q570" s="3"/>
      <c r="R570" s="8" t="s">
        <v>2097</v>
      </c>
      <c r="T570" s="10">
        <v>2340</v>
      </c>
      <c r="U570" s="23" t="s">
        <v>914</v>
      </c>
    </row>
    <row r="571" spans="1:21" ht="39" customHeight="1">
      <c r="A571" s="59" t="str">
        <f>A570</f>
        <v>Out of Print</v>
      </c>
      <c r="B571" s="29" t="str">
        <f>B570</f>
        <v>BLACK BEAUTY                        </v>
      </c>
      <c r="C571" s="112" t="s">
        <v>1129</v>
      </c>
      <c r="D571" s="31" t="s">
        <v>260</v>
      </c>
      <c r="E571" s="32" t="s">
        <v>271</v>
      </c>
      <c r="F571" s="3"/>
      <c r="G571" s="71"/>
      <c r="H571" s="81"/>
      <c r="I571" s="81"/>
      <c r="J571" s="81"/>
      <c r="L571" s="8"/>
      <c r="M571" s="8"/>
      <c r="N571" s="8"/>
      <c r="O571" s="14"/>
      <c r="P571" s="3"/>
      <c r="Q571" s="3"/>
      <c r="R571" s="8" t="s">
        <v>2098</v>
      </c>
      <c r="T571" s="10">
        <v>2340</v>
      </c>
      <c r="U571" s="23" t="s">
        <v>914</v>
      </c>
    </row>
    <row r="572" spans="1:21" ht="38.25" customHeight="1">
      <c r="A572" s="51">
        <v>306</v>
      </c>
      <c r="B572" s="57" t="s">
        <v>1289</v>
      </c>
      <c r="C572" s="111" t="s">
        <v>1130</v>
      </c>
      <c r="D572" s="5" t="s">
        <v>162</v>
      </c>
      <c r="E572" s="12">
        <f>IF(L572*M572*N572*O572&gt;10000,FLOOR(L572*M572*N572*O572,1000),FLOOR(L572*M572*N572*O572,100))</f>
        <v>9000</v>
      </c>
      <c r="F572" s="3" t="s">
        <v>551</v>
      </c>
      <c r="G572" s="132"/>
      <c r="H572" s="132"/>
      <c r="I572" s="132"/>
      <c r="J572" s="132"/>
      <c r="K572" s="54" t="s">
        <v>2080</v>
      </c>
      <c r="L572" s="8" t="s">
        <v>2729</v>
      </c>
      <c r="M572" s="8" t="s">
        <v>2498</v>
      </c>
      <c r="N572" s="8" t="s">
        <v>2081</v>
      </c>
      <c r="O572" s="14">
        <v>0.65</v>
      </c>
      <c r="P572" s="37" t="s">
        <v>2082</v>
      </c>
      <c r="Q572" s="3" t="s">
        <v>2079</v>
      </c>
      <c r="R572" s="8" t="s">
        <v>2464</v>
      </c>
      <c r="T572" s="10">
        <v>630</v>
      </c>
      <c r="U572" s="23">
        <v>1</v>
      </c>
    </row>
    <row r="573" spans="1:21" ht="38.25" customHeight="1">
      <c r="A573" s="59">
        <f>A572</f>
        <v>306</v>
      </c>
      <c r="B573" s="29" t="str">
        <f>B572</f>
        <v>BLACK CAT &amp; OTHER STORIES, The      </v>
      </c>
      <c r="C573" s="112" t="s">
        <v>1130</v>
      </c>
      <c r="D573" s="31" t="s">
        <v>260</v>
      </c>
      <c r="E573" s="32" t="s">
        <v>272</v>
      </c>
      <c r="F573" s="3"/>
      <c r="G573" s="71"/>
      <c r="H573" s="81"/>
      <c r="I573" s="81"/>
      <c r="J573" s="81"/>
      <c r="L573" s="8"/>
      <c r="M573" s="8"/>
      <c r="N573" s="8"/>
      <c r="O573" s="14"/>
      <c r="P573" s="3"/>
      <c r="Q573" s="3"/>
      <c r="R573" s="8" t="s">
        <v>2465</v>
      </c>
      <c r="T573" s="160">
        <v>2500</v>
      </c>
      <c r="U573" s="23" t="s">
        <v>3000</v>
      </c>
    </row>
    <row r="574" spans="1:21" ht="38.25" customHeight="1">
      <c r="A574" s="59">
        <f>A573</f>
        <v>306</v>
      </c>
      <c r="B574" s="29" t="str">
        <f>B573</f>
        <v>BLACK CAT &amp; OTHER STORIES, The      </v>
      </c>
      <c r="C574" s="112" t="s">
        <v>1130</v>
      </c>
      <c r="D574" s="31" t="s">
        <v>260</v>
      </c>
      <c r="E574" s="32" t="s">
        <v>3003</v>
      </c>
      <c r="F574" s="3"/>
      <c r="G574" s="71"/>
      <c r="H574" s="81"/>
      <c r="I574" s="81"/>
      <c r="J574" s="81"/>
      <c r="L574" s="8"/>
      <c r="M574" s="8"/>
      <c r="N574" s="8"/>
      <c r="O574" s="14"/>
      <c r="P574" s="3"/>
      <c r="Q574" s="3"/>
      <c r="R574" s="8" t="s">
        <v>2466</v>
      </c>
      <c r="T574" s="10">
        <v>2100</v>
      </c>
      <c r="U574" s="23" t="s">
        <v>3003</v>
      </c>
    </row>
    <row r="575" spans="1:21" ht="108" customHeight="1">
      <c r="A575" s="51">
        <f aca="true" t="shared" si="24" ref="A575:A632">A574+1</f>
        <v>307</v>
      </c>
      <c r="B575" s="57" t="s">
        <v>2468</v>
      </c>
      <c r="C575" s="111" t="s">
        <v>895</v>
      </c>
      <c r="D575" s="5" t="s">
        <v>2441</v>
      </c>
      <c r="E575" s="12">
        <v>9500</v>
      </c>
      <c r="F575" s="3" t="s">
        <v>290</v>
      </c>
      <c r="G575" s="132">
        <v>1</v>
      </c>
      <c r="H575" s="132">
        <v>1</v>
      </c>
      <c r="I575" s="132"/>
      <c r="J575" s="132"/>
      <c r="K575" s="54" t="s">
        <v>896</v>
      </c>
      <c r="L575" s="8" t="s">
        <v>1746</v>
      </c>
      <c r="M575" s="8" t="s">
        <v>2498</v>
      </c>
      <c r="N575" s="8" t="s">
        <v>876</v>
      </c>
      <c r="O575" s="14">
        <v>0.85</v>
      </c>
      <c r="P575" s="37" t="s">
        <v>897</v>
      </c>
      <c r="Q575" s="22" t="s">
        <v>2501</v>
      </c>
      <c r="R575" s="8" t="s">
        <v>2467</v>
      </c>
      <c r="T575" s="10">
        <v>630</v>
      </c>
      <c r="U575" s="23">
        <v>1</v>
      </c>
    </row>
    <row r="576" spans="1:21" ht="38.25" customHeight="1">
      <c r="A576" s="59">
        <f>A575</f>
        <v>307</v>
      </c>
      <c r="B576" s="29" t="str">
        <f>B575</f>
        <v>BLOOD TIES                          </v>
      </c>
      <c r="C576" s="112" t="s">
        <v>1130</v>
      </c>
      <c r="D576" s="31" t="s">
        <v>260</v>
      </c>
      <c r="E576" s="32" t="s">
        <v>271</v>
      </c>
      <c r="F576" s="3"/>
      <c r="G576" s="71"/>
      <c r="H576" s="81"/>
      <c r="I576" s="81"/>
      <c r="J576" s="81"/>
      <c r="L576" s="8"/>
      <c r="M576" s="8"/>
      <c r="N576" s="8"/>
      <c r="O576" s="14"/>
      <c r="P576" s="3"/>
      <c r="Q576" s="3"/>
      <c r="R576" s="8" t="s">
        <v>2469</v>
      </c>
      <c r="T576" s="10">
        <v>2340</v>
      </c>
      <c r="U576" s="23" t="s">
        <v>914</v>
      </c>
    </row>
    <row r="577" spans="1:21" ht="48.75" customHeight="1">
      <c r="A577" s="51">
        <f t="shared" si="24"/>
        <v>308</v>
      </c>
      <c r="B577" s="57" t="s">
        <v>1290</v>
      </c>
      <c r="C577" s="111" t="s">
        <v>1130</v>
      </c>
      <c r="D577" s="5" t="s">
        <v>162</v>
      </c>
      <c r="E577" s="12">
        <f>IF(L577*M577*N577*O577&gt;10000,FLOOR(L577*M577*N577*O577,1000),FLOOR(L577*M577*N577*O577,100))</f>
        <v>5300</v>
      </c>
      <c r="F577" s="3" t="s">
        <v>1768</v>
      </c>
      <c r="G577" s="132"/>
      <c r="H577" s="132"/>
      <c r="I577" s="132"/>
      <c r="J577" s="132"/>
      <c r="L577" s="8" t="s">
        <v>131</v>
      </c>
      <c r="M577" s="8" t="s">
        <v>865</v>
      </c>
      <c r="N577" s="8" t="s">
        <v>255</v>
      </c>
      <c r="O577" s="14">
        <v>0.7</v>
      </c>
      <c r="P577" s="37" t="s">
        <v>1778</v>
      </c>
      <c r="Q577" s="3" t="s">
        <v>2079</v>
      </c>
      <c r="R577" s="8" t="s">
        <v>2470</v>
      </c>
      <c r="T577" s="10">
        <v>630</v>
      </c>
      <c r="U577" s="23">
        <v>1</v>
      </c>
    </row>
    <row r="578" spans="1:21" ht="39" customHeight="1">
      <c r="A578" s="59">
        <f>A577</f>
        <v>308</v>
      </c>
      <c r="B578" s="29" t="str">
        <f>B577</f>
        <v>BOOK OF HEROIC FAILURES, The</v>
      </c>
      <c r="C578" s="112" t="s">
        <v>1130</v>
      </c>
      <c r="D578" s="31" t="s">
        <v>260</v>
      </c>
      <c r="E578" s="32" t="s">
        <v>271</v>
      </c>
      <c r="F578" s="3"/>
      <c r="G578" s="71"/>
      <c r="H578" s="81"/>
      <c r="I578" s="81"/>
      <c r="J578" s="81"/>
      <c r="L578" s="8"/>
      <c r="M578" s="8"/>
      <c r="N578" s="8"/>
      <c r="O578" s="14"/>
      <c r="P578" s="3"/>
      <c r="Q578" s="3"/>
      <c r="R578" s="8" t="s">
        <v>2471</v>
      </c>
      <c r="T578" s="10">
        <v>2340</v>
      </c>
      <c r="U578" s="23" t="s">
        <v>914</v>
      </c>
    </row>
    <row r="579" spans="1:21" ht="38.25" customHeight="1">
      <c r="A579" s="51">
        <f t="shared" si="24"/>
        <v>309</v>
      </c>
      <c r="B579" s="57" t="s">
        <v>2473</v>
      </c>
      <c r="C579" s="111" t="s">
        <v>1130</v>
      </c>
      <c r="D579" s="5" t="s">
        <v>162</v>
      </c>
      <c r="E579" s="12">
        <f>IF(L579*M579*N579*O579&gt;10000,FLOOR(L579*M579*N579*O579,1000),FLOOR(L579*M579*N579*O579,100))</f>
        <v>7700</v>
      </c>
      <c r="F579" s="3" t="s">
        <v>1758</v>
      </c>
      <c r="G579" s="132"/>
      <c r="H579" s="132"/>
      <c r="I579" s="132"/>
      <c r="J579" s="132"/>
      <c r="L579" s="8" t="s">
        <v>131</v>
      </c>
      <c r="M579" s="8" t="s">
        <v>1762</v>
      </c>
      <c r="N579" s="18">
        <v>25</v>
      </c>
      <c r="O579" s="14">
        <v>0.85</v>
      </c>
      <c r="P579" s="37" t="s">
        <v>1208</v>
      </c>
      <c r="Q579" s="3" t="s">
        <v>989</v>
      </c>
      <c r="R579" s="8" t="s">
        <v>2472</v>
      </c>
      <c r="T579" s="10">
        <v>630</v>
      </c>
      <c r="U579" s="23">
        <v>1</v>
      </c>
    </row>
    <row r="580" spans="1:21" ht="38.25" customHeight="1">
      <c r="A580" s="59">
        <f>A579</f>
        <v>309</v>
      </c>
      <c r="B580" s="29" t="str">
        <f>B579</f>
        <v>BRAVEHEART                          </v>
      </c>
      <c r="C580" s="112" t="s">
        <v>1130</v>
      </c>
      <c r="D580" s="31" t="s">
        <v>260</v>
      </c>
      <c r="E580" s="32" t="s">
        <v>272</v>
      </c>
      <c r="F580" s="3"/>
      <c r="G580" s="71"/>
      <c r="H580" s="81"/>
      <c r="I580" s="81"/>
      <c r="J580" s="81"/>
      <c r="L580" s="8"/>
      <c r="M580" s="8"/>
      <c r="N580" s="8"/>
      <c r="O580" s="14"/>
      <c r="P580" s="3"/>
      <c r="Q580" s="3"/>
      <c r="R580" s="8" t="s">
        <v>2474</v>
      </c>
      <c r="T580" s="160">
        <v>2500</v>
      </c>
      <c r="U580" s="23" t="s">
        <v>3000</v>
      </c>
    </row>
    <row r="581" spans="1:21" ht="38.25" customHeight="1">
      <c r="A581" s="59">
        <f>A580</f>
        <v>309</v>
      </c>
      <c r="B581" s="29" t="str">
        <f>B580</f>
        <v>BRAVEHEART                          </v>
      </c>
      <c r="C581" s="112" t="s">
        <v>1130</v>
      </c>
      <c r="D581" s="31" t="s">
        <v>260</v>
      </c>
      <c r="E581" s="32" t="s">
        <v>271</v>
      </c>
      <c r="F581" s="3"/>
      <c r="G581" s="71"/>
      <c r="H581" s="81"/>
      <c r="I581" s="81"/>
      <c r="J581" s="81"/>
      <c r="L581" s="8"/>
      <c r="M581" s="8"/>
      <c r="N581" s="8"/>
      <c r="O581" s="14"/>
      <c r="P581" s="3"/>
      <c r="Q581" s="3"/>
      <c r="R581" s="8" t="s">
        <v>2475</v>
      </c>
      <c r="T581" s="10">
        <v>2340</v>
      </c>
      <c r="U581" s="23" t="s">
        <v>914</v>
      </c>
    </row>
    <row r="582" spans="1:21" ht="38.25" customHeight="1">
      <c r="A582" s="51">
        <f t="shared" si="24"/>
        <v>310</v>
      </c>
      <c r="B582" s="57" t="s">
        <v>1288</v>
      </c>
      <c r="C582" s="111" t="s">
        <v>1130</v>
      </c>
      <c r="D582" s="5" t="s">
        <v>162</v>
      </c>
      <c r="E582" s="12">
        <f>IF(L582*M582*N582*O582&gt;10000,FLOOR(L582*M582*N582*O582,1000),FLOOR(L582*M582*N582*O582,100))</f>
        <v>15000</v>
      </c>
      <c r="F582" s="3" t="s">
        <v>1768</v>
      </c>
      <c r="G582" s="132"/>
      <c r="H582" s="132"/>
      <c r="I582" s="132"/>
      <c r="J582" s="132"/>
      <c r="L582" s="8" t="s">
        <v>131</v>
      </c>
      <c r="M582" s="8" t="s">
        <v>1762</v>
      </c>
      <c r="N582" s="8" t="s">
        <v>132</v>
      </c>
      <c r="O582" s="14">
        <v>0.85</v>
      </c>
      <c r="P582" s="37" t="s">
        <v>2923</v>
      </c>
      <c r="Q582" s="3" t="s">
        <v>2079</v>
      </c>
      <c r="R582" s="8" t="s">
        <v>2476</v>
      </c>
      <c r="T582" s="10">
        <v>630</v>
      </c>
      <c r="U582" s="23">
        <v>1</v>
      </c>
    </row>
    <row r="583" spans="1:21" ht="38.25" customHeight="1">
      <c r="A583" s="59">
        <f>A582</f>
        <v>310</v>
      </c>
      <c r="B583" s="29" t="str">
        <f>B582</f>
        <v>BRITISH LIFE</v>
      </c>
      <c r="C583" s="112" t="s">
        <v>1130</v>
      </c>
      <c r="D583" s="31" t="s">
        <v>260</v>
      </c>
      <c r="E583" s="32" t="s">
        <v>271</v>
      </c>
      <c r="F583" s="3"/>
      <c r="G583" s="71"/>
      <c r="H583" s="81"/>
      <c r="I583" s="81"/>
      <c r="J583" s="81"/>
      <c r="L583" s="8"/>
      <c r="M583" s="8"/>
      <c r="N583" s="8"/>
      <c r="O583" s="14"/>
      <c r="P583" s="3"/>
      <c r="Q583" s="3"/>
      <c r="R583" s="8" t="s">
        <v>2477</v>
      </c>
      <c r="T583" s="10">
        <v>2340</v>
      </c>
      <c r="U583" s="23" t="s">
        <v>914</v>
      </c>
    </row>
    <row r="584" spans="1:21" ht="45.75" customHeight="1">
      <c r="A584" s="51">
        <f t="shared" si="24"/>
        <v>311</v>
      </c>
      <c r="B584" s="57" t="s">
        <v>1287</v>
      </c>
      <c r="C584" s="111" t="s">
        <v>1130</v>
      </c>
      <c r="D584" s="5" t="s">
        <v>162</v>
      </c>
      <c r="E584" s="12">
        <f>IF(L584*M584*N584*O584&gt;10000,FLOOR(L584*M584*N584*O584,1000),FLOOR(L584*M584*N584*O584,100))</f>
        <v>11000</v>
      </c>
      <c r="F584" s="3" t="s">
        <v>551</v>
      </c>
      <c r="G584" s="132"/>
      <c r="H584" s="132"/>
      <c r="I584" s="132"/>
      <c r="J584" s="132"/>
      <c r="K584" s="54" t="s">
        <v>329</v>
      </c>
      <c r="L584" s="8">
        <v>11</v>
      </c>
      <c r="M584" s="8">
        <v>31</v>
      </c>
      <c r="N584" s="8" t="s">
        <v>242</v>
      </c>
      <c r="O584" s="14">
        <v>0.8</v>
      </c>
      <c r="P584" s="37" t="s">
        <v>29</v>
      </c>
      <c r="Q584" s="3" t="s">
        <v>2079</v>
      </c>
      <c r="R584" s="8" t="s">
        <v>2478</v>
      </c>
      <c r="T584" s="10">
        <v>630</v>
      </c>
      <c r="U584" s="23">
        <v>1</v>
      </c>
    </row>
    <row r="585" spans="1:21" ht="38.25" customHeight="1">
      <c r="A585" s="59">
        <f>A584</f>
        <v>311</v>
      </c>
      <c r="B585" s="29" t="str">
        <f>B584</f>
        <v>CANTERBURY TALES, The       </v>
      </c>
      <c r="C585" s="112" t="s">
        <v>1130</v>
      </c>
      <c r="D585" s="31" t="s">
        <v>260</v>
      </c>
      <c r="E585" s="32" t="s">
        <v>271</v>
      </c>
      <c r="F585" s="3"/>
      <c r="G585" s="71"/>
      <c r="H585" s="81"/>
      <c r="I585" s="81"/>
      <c r="J585" s="81"/>
      <c r="L585" s="8"/>
      <c r="M585" s="8"/>
      <c r="N585" s="8"/>
      <c r="O585" s="14"/>
      <c r="P585" s="3"/>
      <c r="Q585" s="3"/>
      <c r="R585" s="8" t="s">
        <v>2479</v>
      </c>
      <c r="T585" s="10">
        <v>2340</v>
      </c>
      <c r="U585" s="23" t="s">
        <v>914</v>
      </c>
    </row>
    <row r="586" spans="1:21" ht="58.5" customHeight="1">
      <c r="A586" s="51">
        <f t="shared" si="24"/>
        <v>312</v>
      </c>
      <c r="B586" s="57" t="s">
        <v>1286</v>
      </c>
      <c r="C586" s="111" t="s">
        <v>1130</v>
      </c>
      <c r="D586" s="5" t="s">
        <v>162</v>
      </c>
      <c r="E586" s="12">
        <f>IF(L586*M586*N586*O586&gt;10000,FLOOR(L586*M586*N586*O586,1000),FLOOR(L586*M586*N586*O586,100))</f>
        <v>8100</v>
      </c>
      <c r="F586" s="3" t="s">
        <v>2228</v>
      </c>
      <c r="G586" s="132"/>
      <c r="H586" s="132"/>
      <c r="I586" s="132"/>
      <c r="J586" s="132"/>
      <c r="K586" s="54" t="s">
        <v>2227</v>
      </c>
      <c r="L586" s="8" t="s">
        <v>1746</v>
      </c>
      <c r="M586" s="8" t="s">
        <v>2498</v>
      </c>
      <c r="N586" s="8" t="s">
        <v>2764</v>
      </c>
      <c r="O586" s="14">
        <v>0.85</v>
      </c>
      <c r="P586" s="37" t="s">
        <v>229</v>
      </c>
      <c r="Q586" s="3" t="s">
        <v>2501</v>
      </c>
      <c r="R586" s="8" t="s">
        <v>2480</v>
      </c>
      <c r="T586" s="10">
        <v>630</v>
      </c>
      <c r="U586" s="23">
        <v>1</v>
      </c>
    </row>
    <row r="587" spans="1:21" ht="38.25" customHeight="1">
      <c r="A587" s="59">
        <f>A586</f>
        <v>312</v>
      </c>
      <c r="B587" s="29" t="str">
        <f>B586</f>
        <v>CATSKILL EAGLE, A                 </v>
      </c>
      <c r="C587" s="112" t="s">
        <v>1130</v>
      </c>
      <c r="D587" s="31" t="s">
        <v>260</v>
      </c>
      <c r="E587" s="32" t="s">
        <v>271</v>
      </c>
      <c r="F587" s="3"/>
      <c r="G587" s="71"/>
      <c r="H587" s="81"/>
      <c r="I587" s="81"/>
      <c r="J587" s="81"/>
      <c r="L587" s="8"/>
      <c r="M587" s="8"/>
      <c r="N587" s="8"/>
      <c r="O587" s="14"/>
      <c r="P587" s="3"/>
      <c r="Q587" s="3"/>
      <c r="R587" s="8" t="s">
        <v>2481</v>
      </c>
      <c r="T587" s="10">
        <v>2340</v>
      </c>
      <c r="U587" s="23" t="s">
        <v>914</v>
      </c>
    </row>
    <row r="588" spans="1:21" ht="53.25" customHeight="1">
      <c r="A588" s="51">
        <f t="shared" si="24"/>
        <v>313</v>
      </c>
      <c r="B588" s="57" t="s">
        <v>2483</v>
      </c>
      <c r="C588" s="111" t="s">
        <v>1130</v>
      </c>
      <c r="D588" s="5" t="s">
        <v>162</v>
      </c>
      <c r="E588" s="12">
        <f aca="true" t="shared" si="25" ref="E588:E651">IF(L588*M588*N588*O588&gt;10000,FLOOR(L588*M588*N588*O588,1000),FLOOR(L588*M588*N588*O588,100))</f>
        <v>11000</v>
      </c>
      <c r="F588" s="3" t="s">
        <v>2052</v>
      </c>
      <c r="G588" s="132"/>
      <c r="H588" s="132"/>
      <c r="I588" s="132"/>
      <c r="J588" s="132"/>
      <c r="K588" s="54" t="s">
        <v>30</v>
      </c>
      <c r="L588" s="8">
        <v>10</v>
      </c>
      <c r="M588" s="8" t="s">
        <v>1010</v>
      </c>
      <c r="N588" s="8">
        <v>48</v>
      </c>
      <c r="O588" s="14">
        <v>0.8</v>
      </c>
      <c r="P588" s="37" t="s">
        <v>562</v>
      </c>
      <c r="Q588" s="3" t="s">
        <v>2079</v>
      </c>
      <c r="R588" s="8" t="s">
        <v>2482</v>
      </c>
      <c r="T588" s="10">
        <v>630</v>
      </c>
      <c r="U588" s="23">
        <v>1</v>
      </c>
    </row>
    <row r="589" spans="1:21" ht="38.25" customHeight="1">
      <c r="A589" s="59">
        <f>A588</f>
        <v>313</v>
      </c>
      <c r="B589" s="29" t="str">
        <f>B588</f>
        <v>CHANCE OF A LIFETIME                </v>
      </c>
      <c r="C589" s="112" t="s">
        <v>1130</v>
      </c>
      <c r="D589" s="31" t="s">
        <v>260</v>
      </c>
      <c r="E589" s="32" t="s">
        <v>271</v>
      </c>
      <c r="F589" s="3"/>
      <c r="G589" s="71"/>
      <c r="H589" s="81"/>
      <c r="I589" s="81"/>
      <c r="J589" s="81"/>
      <c r="L589" s="8"/>
      <c r="M589" s="8"/>
      <c r="N589" s="8"/>
      <c r="O589" s="14"/>
      <c r="P589" s="3"/>
      <c r="Q589" s="3"/>
      <c r="R589" s="8" t="s">
        <v>2484</v>
      </c>
      <c r="T589" s="10">
        <v>2340</v>
      </c>
      <c r="U589" s="23" t="s">
        <v>914</v>
      </c>
    </row>
    <row r="590" spans="1:21" ht="81" customHeight="1">
      <c r="A590" s="51">
        <f t="shared" si="24"/>
        <v>314</v>
      </c>
      <c r="B590" s="57" t="s">
        <v>2486</v>
      </c>
      <c r="C590" s="111" t="s">
        <v>1130</v>
      </c>
      <c r="D590" s="5" t="s">
        <v>162</v>
      </c>
      <c r="E590" s="12">
        <f t="shared" si="25"/>
        <v>13000</v>
      </c>
      <c r="F590" s="3" t="s">
        <v>871</v>
      </c>
      <c r="G590" s="132">
        <v>1</v>
      </c>
      <c r="H590" s="132">
        <v>1</v>
      </c>
      <c r="I590" s="132"/>
      <c r="J590" s="132">
        <v>1</v>
      </c>
      <c r="K590" s="54" t="s">
        <v>950</v>
      </c>
      <c r="L590" s="8" t="s">
        <v>131</v>
      </c>
      <c r="M590" s="8" t="s">
        <v>1762</v>
      </c>
      <c r="N590" s="8" t="s">
        <v>306</v>
      </c>
      <c r="O590" s="14">
        <v>0.83</v>
      </c>
      <c r="P590" s="37" t="s">
        <v>1459</v>
      </c>
      <c r="Q590" s="3" t="s">
        <v>1034</v>
      </c>
      <c r="R590" s="8" t="s">
        <v>2485</v>
      </c>
      <c r="T590" s="10">
        <v>630</v>
      </c>
      <c r="U590" s="23">
        <v>1</v>
      </c>
    </row>
    <row r="591" spans="1:21" ht="38.25" customHeight="1">
      <c r="A591" s="59">
        <f>A590</f>
        <v>314</v>
      </c>
      <c r="B591" s="29" t="str">
        <f>B590</f>
        <v>CHRYSALIDS                          </v>
      </c>
      <c r="C591" s="112" t="s">
        <v>1130</v>
      </c>
      <c r="D591" s="31" t="s">
        <v>260</v>
      </c>
      <c r="E591" s="32" t="s">
        <v>271</v>
      </c>
      <c r="F591" s="3"/>
      <c r="G591" s="71"/>
      <c r="H591" s="81"/>
      <c r="I591" s="81"/>
      <c r="J591" s="81"/>
      <c r="L591" s="8"/>
      <c r="M591" s="8"/>
      <c r="N591" s="8"/>
      <c r="O591" s="14"/>
      <c r="P591" s="3"/>
      <c r="Q591" s="3"/>
      <c r="R591" s="8" t="s">
        <v>2487</v>
      </c>
      <c r="T591" s="10">
        <v>2340</v>
      </c>
      <c r="U591" s="23" t="s">
        <v>914</v>
      </c>
    </row>
    <row r="592" spans="1:21" ht="77.25" customHeight="1">
      <c r="A592" s="51">
        <f t="shared" si="24"/>
        <v>315</v>
      </c>
      <c r="B592" s="57" t="s">
        <v>2489</v>
      </c>
      <c r="C592" s="111" t="s">
        <v>1130</v>
      </c>
      <c r="D592" s="5" t="s">
        <v>162</v>
      </c>
      <c r="E592" s="12">
        <f t="shared" si="25"/>
        <v>13000</v>
      </c>
      <c r="F592" s="3"/>
      <c r="G592" s="132"/>
      <c r="H592" s="132"/>
      <c r="I592" s="132"/>
      <c r="J592" s="132"/>
      <c r="K592" s="54" t="s">
        <v>1739</v>
      </c>
      <c r="L592" s="8" t="s">
        <v>131</v>
      </c>
      <c r="M592" s="8" t="s">
        <v>1762</v>
      </c>
      <c r="N592" s="8" t="s">
        <v>1737</v>
      </c>
      <c r="O592" s="14">
        <v>0.82</v>
      </c>
      <c r="P592" s="37"/>
      <c r="Q592" s="3"/>
      <c r="R592" s="8" t="s">
        <v>2488</v>
      </c>
      <c r="T592" s="10">
        <v>630</v>
      </c>
      <c r="U592" s="23">
        <v>1</v>
      </c>
    </row>
    <row r="593" spans="1:21" ht="48" customHeight="1">
      <c r="A593" s="51">
        <f t="shared" si="24"/>
        <v>316</v>
      </c>
      <c r="B593" s="57" t="s">
        <v>1291</v>
      </c>
      <c r="C593" s="111" t="s">
        <v>1130</v>
      </c>
      <c r="D593" s="5" t="s">
        <v>162</v>
      </c>
      <c r="E593" s="12">
        <f t="shared" si="25"/>
        <v>9200</v>
      </c>
      <c r="F593" s="3" t="s">
        <v>2052</v>
      </c>
      <c r="G593" s="132"/>
      <c r="H593" s="132"/>
      <c r="I593" s="132"/>
      <c r="J593" s="132"/>
      <c r="K593" s="54" t="s">
        <v>1745</v>
      </c>
      <c r="L593" s="8">
        <v>11</v>
      </c>
      <c r="M593" s="8">
        <v>33</v>
      </c>
      <c r="N593" s="8">
        <v>30</v>
      </c>
      <c r="O593" s="14">
        <v>0.85</v>
      </c>
      <c r="P593" s="37" t="s">
        <v>349</v>
      </c>
      <c r="Q593" s="3" t="s">
        <v>2079</v>
      </c>
      <c r="R593" s="8" t="s">
        <v>2490</v>
      </c>
      <c r="T593" s="10">
        <v>630</v>
      </c>
      <c r="U593" s="23">
        <v>1</v>
      </c>
    </row>
    <row r="594" spans="1:21" ht="38.25" customHeight="1">
      <c r="A594" s="59">
        <f>A593</f>
        <v>316</v>
      </c>
      <c r="B594" s="29" t="str">
        <f>B593</f>
        <v>CLIMB, The                </v>
      </c>
      <c r="C594" s="112" t="s">
        <v>1130</v>
      </c>
      <c r="D594" s="31" t="s">
        <v>260</v>
      </c>
      <c r="E594" s="32" t="s">
        <v>271</v>
      </c>
      <c r="F594" s="3"/>
      <c r="G594" s="71"/>
      <c r="H594" s="81"/>
      <c r="I594" s="81"/>
      <c r="J594" s="81"/>
      <c r="L594" s="8"/>
      <c r="M594" s="8"/>
      <c r="N594" s="8"/>
      <c r="O594" s="14"/>
      <c r="P594" s="3"/>
      <c r="Q594" s="3"/>
      <c r="R594" s="8" t="s">
        <v>2491</v>
      </c>
      <c r="T594" s="10">
        <v>2340</v>
      </c>
      <c r="U594" s="23" t="s">
        <v>914</v>
      </c>
    </row>
    <row r="595" spans="1:21" ht="52.5" customHeight="1">
      <c r="A595" s="51">
        <f t="shared" si="24"/>
        <v>317</v>
      </c>
      <c r="B595" s="57" t="s">
        <v>1292</v>
      </c>
      <c r="C595" s="111" t="s">
        <v>1130</v>
      </c>
      <c r="D595" s="5" t="s">
        <v>162</v>
      </c>
      <c r="E595" s="12">
        <f t="shared" si="25"/>
        <v>11000</v>
      </c>
      <c r="F595" s="3" t="s">
        <v>2110</v>
      </c>
      <c r="G595" s="132"/>
      <c r="H595" s="132"/>
      <c r="I595" s="132"/>
      <c r="J595" s="132"/>
      <c r="L595" s="8" t="s">
        <v>131</v>
      </c>
      <c r="M595" s="8" t="s">
        <v>1762</v>
      </c>
      <c r="N595" s="8" t="s">
        <v>243</v>
      </c>
      <c r="O595" s="14">
        <v>0.8</v>
      </c>
      <c r="P595" s="37" t="s">
        <v>2924</v>
      </c>
      <c r="Q595" s="3" t="s">
        <v>2079</v>
      </c>
      <c r="R595" s="8" t="s">
        <v>2492</v>
      </c>
      <c r="T595" s="10">
        <v>630</v>
      </c>
      <c r="U595" s="23">
        <v>1</v>
      </c>
    </row>
    <row r="596" spans="1:21" ht="38.25" customHeight="1">
      <c r="A596" s="59">
        <f>A595</f>
        <v>317</v>
      </c>
      <c r="B596" s="29" t="str">
        <f>B595</f>
        <v>COUNT OF MONTE CRISTO, The            </v>
      </c>
      <c r="C596" s="112" t="s">
        <v>684</v>
      </c>
      <c r="D596" s="31" t="s">
        <v>260</v>
      </c>
      <c r="E596" s="32" t="s">
        <v>271</v>
      </c>
      <c r="F596" s="3"/>
      <c r="G596" s="71"/>
      <c r="H596" s="81"/>
      <c r="I596" s="81"/>
      <c r="J596" s="81"/>
      <c r="L596" s="8"/>
      <c r="M596" s="8"/>
      <c r="N596" s="8"/>
      <c r="O596" s="14"/>
      <c r="P596" s="3"/>
      <c r="Q596" s="3"/>
      <c r="R596" s="8" t="s">
        <v>2493</v>
      </c>
      <c r="T596" s="10">
        <v>2340</v>
      </c>
      <c r="U596" s="23" t="s">
        <v>914</v>
      </c>
    </row>
    <row r="597" spans="1:21" ht="55.5" customHeight="1">
      <c r="A597" s="51">
        <f t="shared" si="24"/>
        <v>318</v>
      </c>
      <c r="B597" s="57" t="s">
        <v>2495</v>
      </c>
      <c r="C597" s="111" t="s">
        <v>1130</v>
      </c>
      <c r="D597" s="5" t="s">
        <v>162</v>
      </c>
      <c r="E597" s="12">
        <f t="shared" si="25"/>
        <v>8300</v>
      </c>
      <c r="F597" s="3" t="s">
        <v>1758</v>
      </c>
      <c r="G597" s="132"/>
      <c r="H597" s="132"/>
      <c r="I597" s="132"/>
      <c r="J597" s="132"/>
      <c r="L597" s="8" t="s">
        <v>131</v>
      </c>
      <c r="M597" s="8" t="s">
        <v>1762</v>
      </c>
      <c r="N597" s="8" t="s">
        <v>244</v>
      </c>
      <c r="O597" s="14">
        <v>0.85</v>
      </c>
      <c r="P597" s="37" t="s">
        <v>2925</v>
      </c>
      <c r="Q597" s="3"/>
      <c r="R597" s="8" t="s">
        <v>2494</v>
      </c>
      <c r="T597" s="10">
        <v>630</v>
      </c>
      <c r="U597" s="23">
        <v>1</v>
      </c>
    </row>
    <row r="598" spans="1:21" ht="38.25" customHeight="1">
      <c r="A598" s="59">
        <f>A597</f>
        <v>318</v>
      </c>
      <c r="B598" s="29" t="str">
        <f>B597</f>
        <v>CRANFORD                            </v>
      </c>
      <c r="C598" s="112" t="s">
        <v>1130</v>
      </c>
      <c r="D598" s="31" t="s">
        <v>260</v>
      </c>
      <c r="E598" s="32" t="s">
        <v>271</v>
      </c>
      <c r="F598" s="3"/>
      <c r="G598" s="71"/>
      <c r="H598" s="81"/>
      <c r="I598" s="81"/>
      <c r="J598" s="81"/>
      <c r="L598" s="8"/>
      <c r="M598" s="8"/>
      <c r="N598" s="8"/>
      <c r="O598" s="14"/>
      <c r="P598" s="3"/>
      <c r="Q598" s="3"/>
      <c r="R598" s="8" t="s">
        <v>1015</v>
      </c>
      <c r="T598" s="10">
        <v>2340</v>
      </c>
      <c r="U598" s="23" t="s">
        <v>914</v>
      </c>
    </row>
    <row r="599" spans="1:21" ht="76.5" customHeight="1">
      <c r="A599" s="51">
        <f t="shared" si="24"/>
        <v>319</v>
      </c>
      <c r="B599" s="57" t="s">
        <v>1017</v>
      </c>
      <c r="C599" s="111" t="s">
        <v>1130</v>
      </c>
      <c r="D599" s="5" t="s">
        <v>162</v>
      </c>
      <c r="E599" s="12">
        <f t="shared" si="25"/>
        <v>14000</v>
      </c>
      <c r="F599" s="3"/>
      <c r="G599" s="132"/>
      <c r="H599" s="132"/>
      <c r="I599" s="132"/>
      <c r="J599" s="132"/>
      <c r="K599" s="54" t="s">
        <v>1738</v>
      </c>
      <c r="L599" s="8" t="s">
        <v>131</v>
      </c>
      <c r="M599" s="8" t="s">
        <v>1762</v>
      </c>
      <c r="N599" s="8" t="s">
        <v>2211</v>
      </c>
      <c r="O599" s="14">
        <v>0.85</v>
      </c>
      <c r="P599" s="37"/>
      <c r="Q599" s="3"/>
      <c r="R599" s="8" t="s">
        <v>1016</v>
      </c>
      <c r="T599" s="10">
        <v>630</v>
      </c>
      <c r="U599" s="23">
        <v>1</v>
      </c>
    </row>
    <row r="600" spans="1:21" ht="38.25" customHeight="1">
      <c r="A600" s="59">
        <f>A599</f>
        <v>319</v>
      </c>
      <c r="B600" s="29" t="str">
        <f>B599</f>
        <v>DANGEROUS GAME                      </v>
      </c>
      <c r="C600" s="112" t="s">
        <v>1130</v>
      </c>
      <c r="D600" s="31" t="s">
        <v>260</v>
      </c>
      <c r="E600" s="32" t="s">
        <v>271</v>
      </c>
      <c r="F600" s="3"/>
      <c r="G600" s="71"/>
      <c r="H600" s="81"/>
      <c r="I600" s="81"/>
      <c r="J600" s="81"/>
      <c r="L600" s="8"/>
      <c r="M600" s="8"/>
      <c r="N600" s="8"/>
      <c r="O600" s="14"/>
      <c r="P600" s="3"/>
      <c r="Q600" s="3"/>
      <c r="R600" s="8" t="s">
        <v>1018</v>
      </c>
      <c r="T600" s="10">
        <v>2340</v>
      </c>
      <c r="U600" s="23" t="s">
        <v>914</v>
      </c>
    </row>
    <row r="601" spans="1:21" ht="69.75" customHeight="1">
      <c r="A601" s="51">
        <f t="shared" si="24"/>
        <v>320</v>
      </c>
      <c r="B601" s="57" t="s">
        <v>1020</v>
      </c>
      <c r="C601" s="111" t="s">
        <v>1130</v>
      </c>
      <c r="D601" s="5" t="s">
        <v>162</v>
      </c>
      <c r="E601" s="12">
        <f t="shared" si="25"/>
        <v>23000</v>
      </c>
      <c r="F601" s="3" t="s">
        <v>2110</v>
      </c>
      <c r="G601" s="132"/>
      <c r="H601" s="132"/>
      <c r="I601" s="132"/>
      <c r="J601" s="132"/>
      <c r="K601" s="54" t="s">
        <v>1779</v>
      </c>
      <c r="L601" s="8" t="s">
        <v>131</v>
      </c>
      <c r="M601" s="8" t="s">
        <v>1762</v>
      </c>
      <c r="N601" s="8" t="s">
        <v>245</v>
      </c>
      <c r="O601" s="14">
        <v>0.85</v>
      </c>
      <c r="P601" s="37" t="s">
        <v>2926</v>
      </c>
      <c r="R601" s="8" t="s">
        <v>1019</v>
      </c>
      <c r="T601" s="10">
        <v>630</v>
      </c>
      <c r="U601" s="23">
        <v>1</v>
      </c>
    </row>
    <row r="602" spans="1:21" ht="38.25" customHeight="1">
      <c r="A602" s="59">
        <f>A601</f>
        <v>320</v>
      </c>
      <c r="B602" s="29" t="str">
        <f>B601</f>
        <v>DAVID COPPERFIELD                   </v>
      </c>
      <c r="C602" s="112" t="s">
        <v>1130</v>
      </c>
      <c r="D602" s="31" t="s">
        <v>260</v>
      </c>
      <c r="E602" s="32" t="s">
        <v>271</v>
      </c>
      <c r="F602" s="3"/>
      <c r="G602" s="71"/>
      <c r="H602" s="81"/>
      <c r="I602" s="81"/>
      <c r="J602" s="81"/>
      <c r="L602" s="8"/>
      <c r="M602" s="8"/>
      <c r="N602" s="8"/>
      <c r="O602" s="14"/>
      <c r="P602" s="3"/>
      <c r="Q602" s="3"/>
      <c r="R602" s="8" t="s">
        <v>1021</v>
      </c>
      <c r="T602" s="10">
        <v>2340</v>
      </c>
      <c r="U602" s="23" t="s">
        <v>914</v>
      </c>
    </row>
    <row r="603" spans="1:21" ht="101.25" customHeight="1">
      <c r="A603" s="51">
        <f t="shared" si="24"/>
        <v>321</v>
      </c>
      <c r="B603" s="57" t="s">
        <v>1023</v>
      </c>
      <c r="C603" s="111" t="s">
        <v>895</v>
      </c>
      <c r="D603" s="5" t="s">
        <v>2441</v>
      </c>
      <c r="E603" s="12">
        <v>12000</v>
      </c>
      <c r="F603" s="3" t="s">
        <v>174</v>
      </c>
      <c r="G603" s="132">
        <v>0</v>
      </c>
      <c r="H603" s="132">
        <v>1</v>
      </c>
      <c r="I603" s="132"/>
      <c r="J603" s="132"/>
      <c r="K603" s="54" t="s">
        <v>903</v>
      </c>
      <c r="L603" s="8" t="s">
        <v>1746</v>
      </c>
      <c r="M603" s="8" t="s">
        <v>702</v>
      </c>
      <c r="N603" s="8" t="s">
        <v>904</v>
      </c>
      <c r="O603" s="14">
        <v>0.83</v>
      </c>
      <c r="P603" s="37" t="s">
        <v>905</v>
      </c>
      <c r="Q603" s="3" t="s">
        <v>2501</v>
      </c>
      <c r="R603" s="8" t="s">
        <v>1022</v>
      </c>
      <c r="T603" s="10">
        <v>630</v>
      </c>
      <c r="U603" s="23">
        <v>1</v>
      </c>
    </row>
    <row r="604" spans="1:21" ht="38.25" customHeight="1">
      <c r="A604" s="59">
        <f>A603</f>
        <v>321</v>
      </c>
      <c r="B604" s="29" t="str">
        <f>B603</f>
        <v>DR JEKYLL &amp; MR HYDE                 </v>
      </c>
      <c r="C604" s="112" t="s">
        <v>1130</v>
      </c>
      <c r="D604" s="31" t="s">
        <v>260</v>
      </c>
      <c r="E604" s="32" t="s">
        <v>271</v>
      </c>
      <c r="F604" s="3"/>
      <c r="G604" s="71"/>
      <c r="H604" s="81"/>
      <c r="I604" s="81"/>
      <c r="J604" s="81"/>
      <c r="L604" s="8"/>
      <c r="M604" s="8"/>
      <c r="N604" s="8"/>
      <c r="O604" s="14"/>
      <c r="P604" s="3"/>
      <c r="Q604" s="3"/>
      <c r="R604" s="8" t="s">
        <v>1024</v>
      </c>
      <c r="T604" s="10">
        <v>2340</v>
      </c>
      <c r="U604" s="23" t="s">
        <v>914</v>
      </c>
    </row>
    <row r="605" spans="1:21" ht="83.25" customHeight="1">
      <c r="A605" s="51">
        <f t="shared" si="24"/>
        <v>322</v>
      </c>
      <c r="B605" s="57" t="s">
        <v>1026</v>
      </c>
      <c r="C605" s="111" t="s">
        <v>1130</v>
      </c>
      <c r="D605" s="5" t="s">
        <v>260</v>
      </c>
      <c r="E605" s="42">
        <f t="shared" si="25"/>
        <v>0</v>
      </c>
      <c r="F605" s="3"/>
      <c r="G605" s="132"/>
      <c r="H605" s="132"/>
      <c r="I605" s="132"/>
      <c r="J605" s="132"/>
      <c r="L605" s="8" t="s">
        <v>131</v>
      </c>
      <c r="M605" s="8" t="s">
        <v>1762</v>
      </c>
      <c r="N605" s="121"/>
      <c r="O605" s="14">
        <v>0.85</v>
      </c>
      <c r="P605" s="37" t="s">
        <v>2927</v>
      </c>
      <c r="Q605" s="3" t="s">
        <v>2928</v>
      </c>
      <c r="R605" s="8" t="s">
        <v>1025</v>
      </c>
      <c r="T605" s="10">
        <v>630</v>
      </c>
      <c r="U605" s="23">
        <v>1</v>
      </c>
    </row>
    <row r="606" spans="1:21" ht="38.25" customHeight="1">
      <c r="A606" s="59">
        <f aca="true" t="shared" si="26" ref="A606:B608">A605</f>
        <v>322</v>
      </c>
      <c r="B606" s="29" t="str">
        <f t="shared" si="26"/>
        <v>DRACULA                             </v>
      </c>
      <c r="C606" s="112" t="s">
        <v>1130</v>
      </c>
      <c r="D606" s="31" t="s">
        <v>260</v>
      </c>
      <c r="E606" s="32" t="s">
        <v>271</v>
      </c>
      <c r="F606" s="3"/>
      <c r="G606" s="71"/>
      <c r="H606" s="81"/>
      <c r="I606" s="81"/>
      <c r="J606" s="81"/>
      <c r="L606" s="8"/>
      <c r="M606" s="8"/>
      <c r="N606" s="8"/>
      <c r="O606" s="14"/>
      <c r="P606" s="3"/>
      <c r="Q606" s="3"/>
      <c r="R606" s="8" t="s">
        <v>1027</v>
      </c>
      <c r="T606" s="10">
        <v>2340</v>
      </c>
      <c r="U606" s="23" t="s">
        <v>914</v>
      </c>
    </row>
    <row r="607" spans="1:21" ht="38.25" customHeight="1">
      <c r="A607" s="59">
        <f t="shared" si="26"/>
        <v>322</v>
      </c>
      <c r="B607" s="29" t="str">
        <f t="shared" si="26"/>
        <v>DRACULA                             </v>
      </c>
      <c r="C607" s="112" t="s">
        <v>1130</v>
      </c>
      <c r="D607" s="31" t="s">
        <v>260</v>
      </c>
      <c r="E607" s="32" t="s">
        <v>3003</v>
      </c>
      <c r="F607" s="3"/>
      <c r="G607" s="71"/>
      <c r="H607" s="81"/>
      <c r="I607" s="81"/>
      <c r="J607" s="81"/>
      <c r="L607" s="8"/>
      <c r="M607" s="8"/>
      <c r="N607" s="8"/>
      <c r="O607" s="14"/>
      <c r="P607" s="3"/>
      <c r="Q607" s="3"/>
      <c r="R607" s="8" t="s">
        <v>1028</v>
      </c>
      <c r="T607" s="10">
        <v>2100</v>
      </c>
      <c r="U607" s="23" t="s">
        <v>3003</v>
      </c>
    </row>
    <row r="608" spans="1:21" ht="38.25" customHeight="1">
      <c r="A608" s="59">
        <f t="shared" si="26"/>
        <v>322</v>
      </c>
      <c r="B608" s="29" t="str">
        <f t="shared" si="26"/>
        <v>DRACULA                             </v>
      </c>
      <c r="C608" s="112" t="s">
        <v>1130</v>
      </c>
      <c r="D608" s="31" t="s">
        <v>260</v>
      </c>
      <c r="E608" s="32" t="s">
        <v>271</v>
      </c>
      <c r="F608" s="3"/>
      <c r="G608" s="71"/>
      <c r="H608" s="81"/>
      <c r="I608" s="81"/>
      <c r="J608" s="81"/>
      <c r="L608" s="8"/>
      <c r="M608" s="8"/>
      <c r="N608" s="8"/>
      <c r="O608" s="14"/>
      <c r="P608" s="3"/>
      <c r="Q608" s="3"/>
      <c r="R608" s="8" t="s">
        <v>1029</v>
      </c>
      <c r="T608" s="10">
        <v>2340</v>
      </c>
      <c r="U608" s="23" t="s">
        <v>914</v>
      </c>
    </row>
    <row r="609" spans="1:21" ht="49.5" customHeight="1">
      <c r="A609" s="51">
        <f t="shared" si="24"/>
        <v>323</v>
      </c>
      <c r="B609" s="57" t="s">
        <v>1031</v>
      </c>
      <c r="C609" s="111" t="s">
        <v>1130</v>
      </c>
      <c r="D609" s="5" t="s">
        <v>162</v>
      </c>
      <c r="E609" s="12">
        <f t="shared" si="25"/>
        <v>11000</v>
      </c>
      <c r="F609" s="3" t="s">
        <v>871</v>
      </c>
      <c r="G609" s="132">
        <v>0</v>
      </c>
      <c r="H609" s="132">
        <v>1</v>
      </c>
      <c r="I609" s="132"/>
      <c r="J609" s="132"/>
      <c r="K609" s="54" t="s">
        <v>176</v>
      </c>
      <c r="L609" s="8" t="s">
        <v>131</v>
      </c>
      <c r="M609" s="8" t="s">
        <v>1762</v>
      </c>
      <c r="N609" s="8" t="s">
        <v>288</v>
      </c>
      <c r="O609" s="14">
        <v>0.85</v>
      </c>
      <c r="P609" s="37" t="s">
        <v>177</v>
      </c>
      <c r="Q609" s="3" t="s">
        <v>555</v>
      </c>
      <c r="R609" s="8" t="s">
        <v>1030</v>
      </c>
      <c r="T609" s="10">
        <v>630</v>
      </c>
      <c r="U609" s="23">
        <v>1</v>
      </c>
    </row>
    <row r="610" spans="1:21" ht="56.25" customHeight="1">
      <c r="A610" s="51">
        <f t="shared" si="24"/>
        <v>324</v>
      </c>
      <c r="B610" s="57" t="s">
        <v>1293</v>
      </c>
      <c r="C610" s="111" t="s">
        <v>1130</v>
      </c>
      <c r="D610" s="5" t="s">
        <v>162</v>
      </c>
      <c r="E610" s="12">
        <f t="shared" si="25"/>
        <v>11000</v>
      </c>
      <c r="F610" s="3" t="s">
        <v>1768</v>
      </c>
      <c r="G610" s="132"/>
      <c r="H610" s="132"/>
      <c r="I610" s="132"/>
      <c r="J610" s="132"/>
      <c r="K610" s="54" t="s">
        <v>951</v>
      </c>
      <c r="L610" s="8" t="s">
        <v>131</v>
      </c>
      <c r="M610" s="8" t="s">
        <v>3103</v>
      </c>
      <c r="N610" s="8" t="s">
        <v>133</v>
      </c>
      <c r="O610" s="14">
        <v>0.85</v>
      </c>
      <c r="P610" s="37" t="s">
        <v>2929</v>
      </c>
      <c r="Q610" s="3"/>
      <c r="R610" s="8" t="s">
        <v>1032</v>
      </c>
      <c r="T610" s="10">
        <v>630</v>
      </c>
      <c r="U610" s="23">
        <v>1</v>
      </c>
    </row>
    <row r="611" spans="1:21" ht="38.25" customHeight="1">
      <c r="A611" s="59">
        <f>A610</f>
        <v>324</v>
      </c>
      <c r="B611" s="29" t="str">
        <f>B610</f>
        <v>FALL OF THE HOUSE OF USHER, The       </v>
      </c>
      <c r="C611" s="112" t="s">
        <v>1130</v>
      </c>
      <c r="D611" s="31" t="s">
        <v>260</v>
      </c>
      <c r="E611" s="32" t="s">
        <v>271</v>
      </c>
      <c r="F611" s="3"/>
      <c r="G611" s="71"/>
      <c r="H611" s="81"/>
      <c r="I611" s="81"/>
      <c r="J611" s="81"/>
      <c r="L611" s="8"/>
      <c r="M611" s="8"/>
      <c r="N611" s="8"/>
      <c r="O611" s="14"/>
      <c r="P611" s="3"/>
      <c r="Q611" s="3"/>
      <c r="R611" s="8" t="s">
        <v>1653</v>
      </c>
      <c r="T611" s="10">
        <v>2340</v>
      </c>
      <c r="U611" s="23" t="s">
        <v>914</v>
      </c>
    </row>
    <row r="612" spans="1:21" ht="38.25" customHeight="1">
      <c r="A612" s="51">
        <f t="shared" si="24"/>
        <v>325</v>
      </c>
      <c r="B612" s="57" t="s">
        <v>1655</v>
      </c>
      <c r="C612" s="111" t="s">
        <v>1130</v>
      </c>
      <c r="D612" s="5" t="s">
        <v>162</v>
      </c>
      <c r="E612" s="12">
        <f t="shared" si="25"/>
        <v>6300</v>
      </c>
      <c r="F612" s="3" t="s">
        <v>2052</v>
      </c>
      <c r="G612" s="132"/>
      <c r="H612" s="132"/>
      <c r="I612" s="132"/>
      <c r="J612" s="132"/>
      <c r="K612" s="54" t="s">
        <v>350</v>
      </c>
      <c r="L612" s="8">
        <v>10</v>
      </c>
      <c r="M612" s="8">
        <v>28</v>
      </c>
      <c r="N612" s="8">
        <v>35</v>
      </c>
      <c r="O612" s="14">
        <v>0.65</v>
      </c>
      <c r="P612" s="37" t="s">
        <v>375</v>
      </c>
      <c r="Q612" s="3" t="s">
        <v>2079</v>
      </c>
      <c r="R612" s="8" t="s">
        <v>1654</v>
      </c>
      <c r="T612" s="10">
        <v>630</v>
      </c>
      <c r="U612" s="23">
        <v>1</v>
      </c>
    </row>
    <row r="613" spans="1:21" ht="38.25" customHeight="1">
      <c r="A613" s="59">
        <f>A612</f>
        <v>325</v>
      </c>
      <c r="B613" s="29" t="str">
        <f>B612</f>
        <v>FIVE ONE ACT PLAYS                  </v>
      </c>
      <c r="C613" s="112" t="s">
        <v>1130</v>
      </c>
      <c r="D613" s="31" t="s">
        <v>260</v>
      </c>
      <c r="E613" s="32" t="s">
        <v>271</v>
      </c>
      <c r="F613" s="3"/>
      <c r="G613" s="71"/>
      <c r="H613" s="81"/>
      <c r="I613" s="81"/>
      <c r="J613" s="81"/>
      <c r="L613" s="8"/>
      <c r="M613" s="8"/>
      <c r="N613" s="8"/>
      <c r="O613" s="14"/>
      <c r="P613" s="3"/>
      <c r="Q613" s="3"/>
      <c r="R613" s="8" t="s">
        <v>1656</v>
      </c>
      <c r="T613" s="10">
        <v>2340</v>
      </c>
      <c r="U613" s="23" t="s">
        <v>914</v>
      </c>
    </row>
    <row r="614" spans="1:21" ht="51.75" customHeight="1">
      <c r="A614" s="51">
        <f t="shared" si="24"/>
        <v>326</v>
      </c>
      <c r="B614" s="57" t="s">
        <v>1658</v>
      </c>
      <c r="C614" s="111" t="s">
        <v>1130</v>
      </c>
      <c r="D614" s="5" t="s">
        <v>162</v>
      </c>
      <c r="E614" s="12">
        <f t="shared" si="25"/>
        <v>10000</v>
      </c>
      <c r="F614" s="3" t="s">
        <v>871</v>
      </c>
      <c r="G614" s="132">
        <v>1</v>
      </c>
      <c r="H614" s="132">
        <v>1</v>
      </c>
      <c r="I614" s="132"/>
      <c r="J614" s="132"/>
      <c r="K614" s="54" t="s">
        <v>952</v>
      </c>
      <c r="L614" s="8" t="s">
        <v>2403</v>
      </c>
      <c r="M614" s="8" t="s">
        <v>2049</v>
      </c>
      <c r="N614" s="8" t="s">
        <v>248</v>
      </c>
      <c r="O614" s="14">
        <v>0.83</v>
      </c>
      <c r="P614" s="37" t="s">
        <v>246</v>
      </c>
      <c r="Q614" s="3" t="s">
        <v>376</v>
      </c>
      <c r="R614" s="8" t="s">
        <v>1657</v>
      </c>
      <c r="T614" s="10">
        <v>630</v>
      </c>
      <c r="U614" s="23">
        <v>1</v>
      </c>
    </row>
    <row r="615" spans="1:21" ht="51.75" customHeight="1">
      <c r="A615" s="51">
        <f t="shared" si="24"/>
        <v>327</v>
      </c>
      <c r="B615" s="57" t="s">
        <v>1660</v>
      </c>
      <c r="C615" s="111" t="s">
        <v>1130</v>
      </c>
      <c r="D615" s="5" t="s">
        <v>162</v>
      </c>
      <c r="E615" s="12">
        <f t="shared" si="25"/>
        <v>12000</v>
      </c>
      <c r="F615" s="3" t="s">
        <v>871</v>
      </c>
      <c r="G615" s="132">
        <v>0</v>
      </c>
      <c r="H615" s="132">
        <v>1</v>
      </c>
      <c r="I615" s="132"/>
      <c r="J615" s="132"/>
      <c r="L615" s="8" t="s">
        <v>131</v>
      </c>
      <c r="M615" s="8" t="s">
        <v>1762</v>
      </c>
      <c r="N615" s="8" t="s">
        <v>247</v>
      </c>
      <c r="O615" s="14">
        <v>0.85</v>
      </c>
      <c r="P615" s="37"/>
      <c r="Q615" s="3"/>
      <c r="R615" s="8" t="s">
        <v>1659</v>
      </c>
      <c r="T615" s="10">
        <v>630</v>
      </c>
      <c r="U615" s="23">
        <v>1</v>
      </c>
    </row>
    <row r="616" spans="1:21" ht="38.25" customHeight="1">
      <c r="A616" s="59">
        <f>A615</f>
        <v>327</v>
      </c>
      <c r="B616" s="29" t="str">
        <f>B615</f>
        <v>FRANKENSTEIN                        </v>
      </c>
      <c r="C616" s="112" t="s">
        <v>1130</v>
      </c>
      <c r="D616" s="31" t="s">
        <v>260</v>
      </c>
      <c r="E616" s="32" t="s">
        <v>271</v>
      </c>
      <c r="F616" s="3"/>
      <c r="G616" s="71"/>
      <c r="H616" s="81"/>
      <c r="I616" s="81"/>
      <c r="J616" s="81"/>
      <c r="L616" s="8"/>
      <c r="M616" s="8"/>
      <c r="N616" s="8"/>
      <c r="O616" s="14"/>
      <c r="P616" s="3"/>
      <c r="Q616" s="3"/>
      <c r="R616" s="8" t="s">
        <v>1661</v>
      </c>
      <c r="T616" s="10">
        <v>2340</v>
      </c>
      <c r="U616" s="23" t="s">
        <v>914</v>
      </c>
    </row>
    <row r="617" spans="1:21" ht="50.25" customHeight="1">
      <c r="A617" s="51">
        <f t="shared" si="24"/>
        <v>328</v>
      </c>
      <c r="B617" s="57" t="s">
        <v>1294</v>
      </c>
      <c r="C617" s="111" t="s">
        <v>1130</v>
      </c>
      <c r="D617" s="5" t="s">
        <v>162</v>
      </c>
      <c r="E617" s="12">
        <f t="shared" si="25"/>
        <v>7100</v>
      </c>
      <c r="F617" s="3" t="s">
        <v>2402</v>
      </c>
      <c r="G617" s="132">
        <v>1</v>
      </c>
      <c r="H617" s="132">
        <v>1</v>
      </c>
      <c r="I617" s="132"/>
      <c r="J617" s="132"/>
      <c r="K617" s="54" t="s">
        <v>953</v>
      </c>
      <c r="L617" s="8" t="s">
        <v>685</v>
      </c>
      <c r="M617" s="8" t="s">
        <v>1704</v>
      </c>
      <c r="N617" s="8" t="s">
        <v>707</v>
      </c>
      <c r="O617" s="14">
        <v>0.83</v>
      </c>
      <c r="P617" s="37" t="s">
        <v>548</v>
      </c>
      <c r="Q617" s="3" t="s">
        <v>376</v>
      </c>
      <c r="R617" s="8" t="s">
        <v>1662</v>
      </c>
      <c r="T617" s="10">
        <v>630</v>
      </c>
      <c r="U617" s="23">
        <v>1</v>
      </c>
    </row>
    <row r="618" spans="1:21" ht="60" customHeight="1">
      <c r="A618" s="51">
        <f t="shared" si="24"/>
        <v>329</v>
      </c>
      <c r="B618" s="57" t="s">
        <v>1664</v>
      </c>
      <c r="C618" s="111" t="s">
        <v>1130</v>
      </c>
      <c r="D618" s="5" t="s">
        <v>162</v>
      </c>
      <c r="E618" s="12">
        <f t="shared" si="25"/>
        <v>10000</v>
      </c>
      <c r="F618" s="3" t="s">
        <v>1359</v>
      </c>
      <c r="G618" s="132">
        <v>0</v>
      </c>
      <c r="H618" s="132"/>
      <c r="I618" s="132"/>
      <c r="J618" s="132"/>
      <c r="K618" s="55" t="s">
        <v>954</v>
      </c>
      <c r="L618" s="8" t="s">
        <v>1356</v>
      </c>
      <c r="M618" s="8" t="s">
        <v>1357</v>
      </c>
      <c r="N618" s="8" t="s">
        <v>1358</v>
      </c>
      <c r="O618" s="14">
        <v>0.83</v>
      </c>
      <c r="P618" s="35" t="s">
        <v>1360</v>
      </c>
      <c r="Q618" s="3" t="s">
        <v>1361</v>
      </c>
      <c r="R618" s="8" t="s">
        <v>1663</v>
      </c>
      <c r="T618" s="10">
        <v>630</v>
      </c>
      <c r="U618" s="23">
        <v>1</v>
      </c>
    </row>
    <row r="619" spans="1:21" ht="38.25" customHeight="1">
      <c r="A619" s="51">
        <f t="shared" si="24"/>
        <v>330</v>
      </c>
      <c r="B619" s="57" t="s">
        <v>1666</v>
      </c>
      <c r="C619" s="111" t="s">
        <v>1130</v>
      </c>
      <c r="D619" s="5" t="s">
        <v>162</v>
      </c>
      <c r="E619" s="12">
        <f t="shared" si="25"/>
        <v>10000</v>
      </c>
      <c r="F619" s="3"/>
      <c r="G619" s="132"/>
      <c r="H619" s="132"/>
      <c r="I619" s="132"/>
      <c r="J619" s="132"/>
      <c r="L619" s="8" t="s">
        <v>131</v>
      </c>
      <c r="M619" s="8" t="s">
        <v>1762</v>
      </c>
      <c r="N619" s="8" t="s">
        <v>249</v>
      </c>
      <c r="O619" s="14">
        <v>0.83</v>
      </c>
      <c r="P619" s="37" t="s">
        <v>879</v>
      </c>
      <c r="Q619" s="3" t="s">
        <v>878</v>
      </c>
      <c r="R619" s="8" t="s">
        <v>1665</v>
      </c>
      <c r="T619" s="10">
        <v>630</v>
      </c>
      <c r="U619" s="23">
        <v>1</v>
      </c>
    </row>
    <row r="620" spans="1:21" ht="38.25" customHeight="1">
      <c r="A620" s="59">
        <f>A619</f>
        <v>330</v>
      </c>
      <c r="B620" s="29" t="str">
        <f>B619</f>
        <v>GHOST IN THE GUITAR                 </v>
      </c>
      <c r="C620" s="112" t="s">
        <v>1130</v>
      </c>
      <c r="D620" s="31" t="s">
        <v>260</v>
      </c>
      <c r="E620" s="32" t="s">
        <v>271</v>
      </c>
      <c r="F620" s="3"/>
      <c r="G620" s="71"/>
      <c r="H620" s="81"/>
      <c r="I620" s="81"/>
      <c r="J620" s="81"/>
      <c r="L620" s="8"/>
      <c r="M620" s="8"/>
      <c r="N620" s="8"/>
      <c r="O620" s="14"/>
      <c r="P620" s="3"/>
      <c r="Q620" s="3"/>
      <c r="R620" s="8" t="s">
        <v>1667</v>
      </c>
      <c r="T620" s="10">
        <v>2340</v>
      </c>
      <c r="U620" s="23" t="s">
        <v>914</v>
      </c>
    </row>
    <row r="621" spans="1:21" ht="57.75" customHeight="1">
      <c r="A621" s="51">
        <f t="shared" si="24"/>
        <v>331</v>
      </c>
      <c r="B621" s="57" t="s">
        <v>1295</v>
      </c>
      <c r="C621" s="111" t="s">
        <v>1130</v>
      </c>
      <c r="D621" s="5" t="s">
        <v>162</v>
      </c>
      <c r="E621" s="12">
        <f t="shared" si="25"/>
        <v>9300</v>
      </c>
      <c r="F621" s="3" t="s">
        <v>1359</v>
      </c>
      <c r="G621" s="132"/>
      <c r="H621" s="132"/>
      <c r="I621" s="132"/>
      <c r="J621" s="132"/>
      <c r="L621" s="8" t="s">
        <v>131</v>
      </c>
      <c r="M621" s="8" t="s">
        <v>1762</v>
      </c>
      <c r="N621" s="8" t="s">
        <v>1692</v>
      </c>
      <c r="O621" s="14">
        <v>0.83</v>
      </c>
      <c r="P621" s="37" t="s">
        <v>2930</v>
      </c>
      <c r="Q621" s="3"/>
      <c r="R621" s="8" t="s">
        <v>1668</v>
      </c>
      <c r="T621" s="10">
        <v>630</v>
      </c>
      <c r="U621" s="23">
        <v>1</v>
      </c>
    </row>
    <row r="622" spans="1:21" ht="38.25" customHeight="1">
      <c r="A622" s="59">
        <f>A621</f>
        <v>331</v>
      </c>
      <c r="B622" s="29" t="str">
        <f>B621</f>
        <v>GHOSTS OF IZIEU, The                </v>
      </c>
      <c r="C622" s="112" t="s">
        <v>1130</v>
      </c>
      <c r="D622" s="31" t="s">
        <v>260</v>
      </c>
      <c r="E622" s="32" t="s">
        <v>271</v>
      </c>
      <c r="F622" s="3"/>
      <c r="G622" s="71"/>
      <c r="H622" s="81"/>
      <c r="I622" s="81"/>
      <c r="J622" s="81"/>
      <c r="L622" s="8"/>
      <c r="M622" s="8"/>
      <c r="N622" s="8"/>
      <c r="O622" s="14"/>
      <c r="P622" s="3"/>
      <c r="Q622" s="3"/>
      <c r="R622" s="8" t="s">
        <v>1669</v>
      </c>
      <c r="T622" s="10">
        <v>2340</v>
      </c>
      <c r="U622" s="23" t="s">
        <v>914</v>
      </c>
    </row>
    <row r="623" spans="1:21" ht="78.75" customHeight="1">
      <c r="A623" s="51">
        <f t="shared" si="24"/>
        <v>332</v>
      </c>
      <c r="B623" s="57" t="s">
        <v>906</v>
      </c>
      <c r="C623" s="111" t="s">
        <v>895</v>
      </c>
      <c r="D623" s="5" t="s">
        <v>2441</v>
      </c>
      <c r="E623" s="12">
        <v>8300</v>
      </c>
      <c r="F623" s="3" t="s">
        <v>290</v>
      </c>
      <c r="G623" s="132">
        <v>1</v>
      </c>
      <c r="H623" s="132">
        <v>1</v>
      </c>
      <c r="I623" s="132"/>
      <c r="J623" s="132"/>
      <c r="K623" s="54" t="s">
        <v>573</v>
      </c>
      <c r="L623" s="8" t="s">
        <v>1746</v>
      </c>
      <c r="M623" s="8" t="s">
        <v>702</v>
      </c>
      <c r="N623" s="8" t="s">
        <v>1404</v>
      </c>
      <c r="O623" s="14">
        <v>0.83</v>
      </c>
      <c r="P623" s="37" t="s">
        <v>907</v>
      </c>
      <c r="Q623" s="3" t="s">
        <v>2501</v>
      </c>
      <c r="R623" s="8" t="s">
        <v>1670</v>
      </c>
      <c r="T623" s="10">
        <v>630</v>
      </c>
      <c r="U623" s="23">
        <v>1</v>
      </c>
    </row>
    <row r="624" spans="1:21" ht="51.75" customHeight="1">
      <c r="A624" s="51">
        <f t="shared" si="24"/>
        <v>333</v>
      </c>
      <c r="B624" s="57" t="s">
        <v>1296</v>
      </c>
      <c r="C624" s="111" t="s">
        <v>1130</v>
      </c>
      <c r="D624" s="5" t="s">
        <v>162</v>
      </c>
      <c r="E624" s="12">
        <f t="shared" si="25"/>
        <v>8200</v>
      </c>
      <c r="F624" s="3" t="s">
        <v>290</v>
      </c>
      <c r="G624" s="132">
        <v>1</v>
      </c>
      <c r="H624" s="132">
        <v>1</v>
      </c>
      <c r="I624" s="132"/>
      <c r="J624" s="132"/>
      <c r="K624" s="54" t="s">
        <v>377</v>
      </c>
      <c r="L624" s="8">
        <v>11</v>
      </c>
      <c r="M624" s="8">
        <v>33</v>
      </c>
      <c r="N624" s="8" t="s">
        <v>250</v>
      </c>
      <c r="O624" s="14">
        <v>0.8</v>
      </c>
      <c r="P624" s="37" t="s">
        <v>695</v>
      </c>
      <c r="Q624" s="3" t="s">
        <v>2079</v>
      </c>
      <c r="R624" s="8" t="s">
        <v>1671</v>
      </c>
      <c r="T624" s="10">
        <v>630</v>
      </c>
      <c r="U624" s="23">
        <v>1</v>
      </c>
    </row>
    <row r="625" spans="1:21" ht="38.25" customHeight="1">
      <c r="A625" s="59">
        <f>A624</f>
        <v>333</v>
      </c>
      <c r="B625" s="29" t="str">
        <f>B624</f>
        <v>GREAT DISCOVERY, The          </v>
      </c>
      <c r="C625" s="112" t="s">
        <v>1130</v>
      </c>
      <c r="D625" s="31" t="s">
        <v>260</v>
      </c>
      <c r="E625" s="32" t="s">
        <v>271</v>
      </c>
      <c r="F625" s="3"/>
      <c r="G625" s="71"/>
      <c r="H625" s="81"/>
      <c r="I625" s="81"/>
      <c r="J625" s="81"/>
      <c r="L625" s="8"/>
      <c r="M625" s="8"/>
      <c r="N625" s="8"/>
      <c r="O625" s="14"/>
      <c r="P625" s="3"/>
      <c r="Q625" s="3"/>
      <c r="R625" s="8" t="s">
        <v>1672</v>
      </c>
      <c r="T625" s="10">
        <v>2340</v>
      </c>
      <c r="U625" s="23" t="s">
        <v>914</v>
      </c>
    </row>
    <row r="626" spans="1:21" ht="62.25" customHeight="1">
      <c r="A626" s="51">
        <f t="shared" si="24"/>
        <v>334</v>
      </c>
      <c r="B626" s="57" t="s">
        <v>3178</v>
      </c>
      <c r="C626" s="111" t="s">
        <v>1130</v>
      </c>
      <c r="D626" s="5" t="s">
        <v>162</v>
      </c>
      <c r="E626" s="12">
        <f t="shared" si="25"/>
        <v>8000</v>
      </c>
      <c r="F626" s="3" t="s">
        <v>1768</v>
      </c>
      <c r="G626" s="132"/>
      <c r="H626" s="132"/>
      <c r="I626" s="132"/>
      <c r="J626" s="132"/>
      <c r="L626" s="8" t="s">
        <v>131</v>
      </c>
      <c r="M626" s="8" t="s">
        <v>97</v>
      </c>
      <c r="N626" s="8" t="s">
        <v>2401</v>
      </c>
      <c r="O626" s="14">
        <v>0.85</v>
      </c>
      <c r="P626" s="37" t="s">
        <v>2931</v>
      </c>
      <c r="Q626" s="3"/>
      <c r="R626" s="8" t="s">
        <v>3177</v>
      </c>
      <c r="T626" s="10">
        <v>630</v>
      </c>
      <c r="U626" s="23">
        <v>1</v>
      </c>
    </row>
    <row r="627" spans="1:21" ht="38.25" customHeight="1">
      <c r="A627" s="59">
        <f>A626</f>
        <v>334</v>
      </c>
      <c r="B627" s="29" t="str">
        <f>B626</f>
        <v>GREAT FOOTBALL STORIES              </v>
      </c>
      <c r="C627" s="112" t="s">
        <v>1130</v>
      </c>
      <c r="D627" s="31" t="s">
        <v>260</v>
      </c>
      <c r="E627" s="32" t="s">
        <v>271</v>
      </c>
      <c r="F627" s="3"/>
      <c r="G627" s="71"/>
      <c r="H627" s="81"/>
      <c r="I627" s="81"/>
      <c r="J627" s="81"/>
      <c r="L627" s="8"/>
      <c r="M627" s="8"/>
      <c r="N627" s="8"/>
      <c r="O627" s="14"/>
      <c r="P627" s="3"/>
      <c r="Q627" s="3"/>
      <c r="R627" s="8" t="s">
        <v>3179</v>
      </c>
      <c r="T627" s="10">
        <v>2340</v>
      </c>
      <c r="U627" s="23" t="s">
        <v>914</v>
      </c>
    </row>
    <row r="628" spans="1:21" ht="38.25" customHeight="1">
      <c r="A628" s="51">
        <f t="shared" si="24"/>
        <v>335</v>
      </c>
      <c r="B628" s="57" t="s">
        <v>1088</v>
      </c>
      <c r="C628" s="111" t="s">
        <v>1130</v>
      </c>
      <c r="D628" s="5" t="s">
        <v>162</v>
      </c>
      <c r="E628" s="12">
        <f t="shared" si="25"/>
        <v>5300</v>
      </c>
      <c r="F628" s="3"/>
      <c r="G628" s="132"/>
      <c r="H628" s="132"/>
      <c r="I628" s="132"/>
      <c r="J628" s="132"/>
      <c r="K628" s="54" t="s">
        <v>1297</v>
      </c>
      <c r="L628" s="8" t="s">
        <v>131</v>
      </c>
      <c r="M628" s="8" t="s">
        <v>1762</v>
      </c>
      <c r="N628" s="8" t="s">
        <v>133</v>
      </c>
      <c r="O628" s="14">
        <v>0.4</v>
      </c>
      <c r="P628" s="37"/>
      <c r="Q628" s="3"/>
      <c r="R628" s="8" t="s">
        <v>1087</v>
      </c>
      <c r="T628" s="10">
        <v>630</v>
      </c>
      <c r="U628" s="23">
        <v>1</v>
      </c>
    </row>
    <row r="629" spans="1:21" ht="38.25" customHeight="1">
      <c r="A629" s="59">
        <f>A628</f>
        <v>335</v>
      </c>
      <c r="B629" s="29" t="str">
        <f>B628</f>
        <v>HAPPY CHRISTMAS!                    </v>
      </c>
      <c r="C629" s="112" t="s">
        <v>1130</v>
      </c>
      <c r="D629" s="31" t="s">
        <v>260</v>
      </c>
      <c r="E629" s="32" t="s">
        <v>272</v>
      </c>
      <c r="F629" s="3"/>
      <c r="G629" s="71"/>
      <c r="H629" s="81"/>
      <c r="I629" s="81"/>
      <c r="J629" s="81"/>
      <c r="L629" s="8"/>
      <c r="M629" s="8"/>
      <c r="N629" s="8"/>
      <c r="O629" s="14"/>
      <c r="P629" s="3"/>
      <c r="Q629" s="3"/>
      <c r="R629" s="8" t="s">
        <v>1089</v>
      </c>
      <c r="T629" s="160">
        <v>2500</v>
      </c>
      <c r="U629" s="23" t="s">
        <v>3000</v>
      </c>
    </row>
    <row r="630" spans="1:21" ht="38.25" customHeight="1">
      <c r="A630" s="59">
        <f>A629</f>
        <v>335</v>
      </c>
      <c r="B630" s="29" t="str">
        <f>B629</f>
        <v>HAPPY CHRISTMAS!                    </v>
      </c>
      <c r="C630" s="112" t="s">
        <v>1130</v>
      </c>
      <c r="D630" s="31" t="s">
        <v>260</v>
      </c>
      <c r="E630" s="32" t="s">
        <v>271</v>
      </c>
      <c r="F630" s="3"/>
      <c r="G630" s="71"/>
      <c r="H630" s="81"/>
      <c r="I630" s="81"/>
      <c r="J630" s="81"/>
      <c r="L630" s="8"/>
      <c r="M630" s="8"/>
      <c r="N630" s="8"/>
      <c r="O630" s="14"/>
      <c r="P630" s="3"/>
      <c r="Q630" s="3"/>
      <c r="R630" s="8" t="s">
        <v>1090</v>
      </c>
      <c r="T630" s="10">
        <v>2340</v>
      </c>
      <c r="U630" s="23" t="s">
        <v>914</v>
      </c>
    </row>
    <row r="631" spans="1:21" ht="38.25" customHeight="1">
      <c r="A631" s="51">
        <f t="shared" si="24"/>
        <v>336</v>
      </c>
      <c r="B631" s="57" t="s">
        <v>1092</v>
      </c>
      <c r="C631" s="111" t="s">
        <v>1130</v>
      </c>
      <c r="D631" s="5" t="s">
        <v>162</v>
      </c>
      <c r="E631" s="12">
        <f t="shared" si="25"/>
        <v>20000</v>
      </c>
      <c r="F631" s="3"/>
      <c r="G631" s="132"/>
      <c r="H631" s="132"/>
      <c r="I631" s="132"/>
      <c r="J631" s="132"/>
      <c r="K631" s="54" t="s">
        <v>1298</v>
      </c>
      <c r="L631" s="8" t="s">
        <v>131</v>
      </c>
      <c r="M631" s="8" t="s">
        <v>1762</v>
      </c>
      <c r="N631" s="8" t="s">
        <v>1831</v>
      </c>
      <c r="O631" s="14">
        <v>0.8</v>
      </c>
      <c r="P631" s="37" t="s">
        <v>879</v>
      </c>
      <c r="Q631" s="3" t="s">
        <v>387</v>
      </c>
      <c r="R631" s="8" t="s">
        <v>1091</v>
      </c>
      <c r="T631" s="10">
        <v>630</v>
      </c>
      <c r="U631" s="23">
        <v>1</v>
      </c>
    </row>
    <row r="632" spans="1:21" ht="38.25" customHeight="1">
      <c r="A632" s="51">
        <f t="shared" si="24"/>
        <v>337</v>
      </c>
      <c r="B632" s="57" t="s">
        <v>1094</v>
      </c>
      <c r="C632" s="111" t="s">
        <v>1130</v>
      </c>
      <c r="D632" s="5" t="s">
        <v>162</v>
      </c>
      <c r="E632" s="12">
        <f t="shared" si="25"/>
        <v>6400</v>
      </c>
      <c r="F632" s="3" t="s">
        <v>1758</v>
      </c>
      <c r="G632" s="132"/>
      <c r="H632" s="132"/>
      <c r="I632" s="132"/>
      <c r="J632" s="132"/>
      <c r="L632" s="8" t="s">
        <v>131</v>
      </c>
      <c r="M632" s="8" t="s">
        <v>97</v>
      </c>
      <c r="N632" s="8" t="s">
        <v>251</v>
      </c>
      <c r="O632" s="14">
        <v>0.65</v>
      </c>
      <c r="P632" s="37" t="s">
        <v>1327</v>
      </c>
      <c r="Q632" s="3" t="s">
        <v>989</v>
      </c>
      <c r="R632" s="8" t="s">
        <v>1093</v>
      </c>
      <c r="T632" s="10">
        <v>630</v>
      </c>
      <c r="U632" s="23">
        <v>1</v>
      </c>
    </row>
    <row r="633" spans="1:21" ht="38.25" customHeight="1">
      <c r="A633" s="59">
        <f>A632</f>
        <v>337</v>
      </c>
      <c r="B633" s="29" t="str">
        <f>B632</f>
        <v>HOW TO BE AN ALIEN                  </v>
      </c>
      <c r="C633" s="112" t="s">
        <v>1130</v>
      </c>
      <c r="D633" s="31" t="s">
        <v>260</v>
      </c>
      <c r="E633" s="32" t="s">
        <v>272</v>
      </c>
      <c r="F633" s="3"/>
      <c r="G633" s="71"/>
      <c r="H633" s="81"/>
      <c r="I633" s="81"/>
      <c r="J633" s="81"/>
      <c r="L633" s="8"/>
      <c r="M633" s="8"/>
      <c r="N633" s="8"/>
      <c r="O633" s="14"/>
      <c r="P633" s="3"/>
      <c r="Q633" s="3"/>
      <c r="R633" s="8" t="s">
        <v>1095</v>
      </c>
      <c r="T633" s="160">
        <v>2500</v>
      </c>
      <c r="U633" s="23" t="s">
        <v>3000</v>
      </c>
    </row>
    <row r="634" spans="1:21" ht="38.25" customHeight="1">
      <c r="A634" s="59">
        <f>A633</f>
        <v>337</v>
      </c>
      <c r="B634" s="29" t="str">
        <f>B633</f>
        <v>HOW TO BE AN ALIEN                  </v>
      </c>
      <c r="C634" s="112" t="s">
        <v>1130</v>
      </c>
      <c r="D634" s="31" t="s">
        <v>260</v>
      </c>
      <c r="E634" s="32" t="s">
        <v>271</v>
      </c>
      <c r="F634" s="3"/>
      <c r="G634" s="71"/>
      <c r="H634" s="81"/>
      <c r="I634" s="81"/>
      <c r="J634" s="81"/>
      <c r="L634" s="8"/>
      <c r="M634" s="8"/>
      <c r="N634" s="8"/>
      <c r="O634" s="14"/>
      <c r="P634" s="3"/>
      <c r="Q634" s="3"/>
      <c r="R634" s="8" t="s">
        <v>1096</v>
      </c>
      <c r="T634" s="10">
        <v>2340</v>
      </c>
      <c r="U634" s="23" t="s">
        <v>914</v>
      </c>
    </row>
    <row r="635" spans="1:21" ht="80.25" customHeight="1">
      <c r="A635" s="51">
        <f>A634+1</f>
        <v>338</v>
      </c>
      <c r="B635" s="57" t="s">
        <v>2932</v>
      </c>
      <c r="C635" s="111" t="s">
        <v>1130</v>
      </c>
      <c r="D635" s="5" t="s">
        <v>162</v>
      </c>
      <c r="E635" s="12">
        <f t="shared" si="25"/>
        <v>17000</v>
      </c>
      <c r="F635" s="3" t="s">
        <v>556</v>
      </c>
      <c r="G635" s="132"/>
      <c r="H635" s="132"/>
      <c r="I635" s="132"/>
      <c r="J635" s="132"/>
      <c r="K635" s="54" t="s">
        <v>1299</v>
      </c>
      <c r="L635" s="8" t="s">
        <v>131</v>
      </c>
      <c r="M635" s="8" t="s">
        <v>1762</v>
      </c>
      <c r="N635" s="8" t="s">
        <v>252</v>
      </c>
      <c r="O635" s="14">
        <v>0.85</v>
      </c>
      <c r="P635" s="37" t="s">
        <v>2334</v>
      </c>
      <c r="Q635" s="3"/>
      <c r="R635" s="8" t="s">
        <v>1097</v>
      </c>
      <c r="T635" s="10">
        <v>630</v>
      </c>
      <c r="U635" s="23">
        <v>1</v>
      </c>
    </row>
    <row r="636" spans="1:21" ht="38.25" customHeight="1">
      <c r="A636" s="51">
        <f>A635+1</f>
        <v>339</v>
      </c>
      <c r="B636" s="57" t="s">
        <v>1098</v>
      </c>
      <c r="C636" s="111" t="s">
        <v>1130</v>
      </c>
      <c r="D636" s="5" t="s">
        <v>162</v>
      </c>
      <c r="E636" s="12">
        <f>IF(L636*M636*N636*O636&gt;10000,FLOOR(L636*M636*N636*O636,1000),FLOOR(L636*M636*N636*O636,100))</f>
        <v>17000</v>
      </c>
      <c r="F636" s="3"/>
      <c r="G636" s="132"/>
      <c r="H636" s="132"/>
      <c r="I636" s="132"/>
      <c r="J636" s="132"/>
      <c r="L636" s="8" t="s">
        <v>131</v>
      </c>
      <c r="M636" s="8" t="s">
        <v>1762</v>
      </c>
      <c r="N636" s="8" t="s">
        <v>252</v>
      </c>
      <c r="O636" s="14">
        <v>0.85</v>
      </c>
      <c r="P636" s="37"/>
      <c r="Q636" s="3"/>
      <c r="R636" s="8" t="s">
        <v>1097</v>
      </c>
      <c r="T636" s="10">
        <v>630</v>
      </c>
      <c r="U636" s="23">
        <v>1</v>
      </c>
    </row>
    <row r="637" spans="1:21" ht="65.25" customHeight="1">
      <c r="A637" s="51">
        <f>A636+1</f>
        <v>340</v>
      </c>
      <c r="B637" s="57" t="s">
        <v>1100</v>
      </c>
      <c r="C637" s="111" t="s">
        <v>1130</v>
      </c>
      <c r="D637" s="5" t="s">
        <v>162</v>
      </c>
      <c r="E637" s="12">
        <f t="shared" si="25"/>
        <v>7200</v>
      </c>
      <c r="F637" s="3" t="s">
        <v>1362</v>
      </c>
      <c r="G637" s="132">
        <v>1</v>
      </c>
      <c r="H637" s="132">
        <v>1</v>
      </c>
      <c r="I637" s="132"/>
      <c r="J637" s="132">
        <v>1</v>
      </c>
      <c r="K637" s="55" t="s">
        <v>955</v>
      </c>
      <c r="L637" s="8" t="s">
        <v>679</v>
      </c>
      <c r="M637" s="8" t="s">
        <v>1618</v>
      </c>
      <c r="N637" s="8" t="s">
        <v>253</v>
      </c>
      <c r="O637" s="14">
        <v>0.83</v>
      </c>
      <c r="P637" s="35" t="s">
        <v>1363</v>
      </c>
      <c r="Q637" s="3" t="s">
        <v>141</v>
      </c>
      <c r="R637" s="8" t="s">
        <v>1099</v>
      </c>
      <c r="T637" s="10">
        <v>630</v>
      </c>
      <c r="U637" s="23">
        <v>1</v>
      </c>
    </row>
    <row r="638" spans="1:21" ht="38.25" customHeight="1">
      <c r="A638" s="59">
        <f>A637</f>
        <v>340</v>
      </c>
      <c r="B638" s="29" t="str">
        <f>B637</f>
        <v>JANE EYRE                           </v>
      </c>
      <c r="C638" s="112" t="s">
        <v>1130</v>
      </c>
      <c r="D638" s="31" t="s">
        <v>260</v>
      </c>
      <c r="E638" s="32" t="s">
        <v>271</v>
      </c>
      <c r="F638" s="3"/>
      <c r="G638" s="71"/>
      <c r="H638" s="81"/>
      <c r="I638" s="81"/>
      <c r="J638" s="81"/>
      <c r="L638" s="8"/>
      <c r="M638" s="8"/>
      <c r="N638" s="8"/>
      <c r="O638" s="14"/>
      <c r="P638" s="3"/>
      <c r="Q638" s="3"/>
      <c r="R638" s="8" t="s">
        <v>1101</v>
      </c>
      <c r="T638" s="10">
        <v>2340</v>
      </c>
      <c r="U638" s="23" t="s">
        <v>914</v>
      </c>
    </row>
    <row r="639" spans="1:21" ht="72" customHeight="1">
      <c r="A639" s="51">
        <f>A638+1</f>
        <v>341</v>
      </c>
      <c r="B639" s="57" t="s">
        <v>1103</v>
      </c>
      <c r="C639" s="111" t="s">
        <v>895</v>
      </c>
      <c r="D639" s="5" t="s">
        <v>2441</v>
      </c>
      <c r="E639" s="12">
        <v>8400</v>
      </c>
      <c r="F639" s="3" t="s">
        <v>290</v>
      </c>
      <c r="G639" s="132">
        <v>1</v>
      </c>
      <c r="H639" s="132">
        <v>1</v>
      </c>
      <c r="I639" s="132"/>
      <c r="J639" s="132"/>
      <c r="K639" s="54" t="s">
        <v>901</v>
      </c>
      <c r="L639" s="8" t="s">
        <v>1746</v>
      </c>
      <c r="M639" s="8" t="s">
        <v>2498</v>
      </c>
      <c r="N639" s="8" t="s">
        <v>876</v>
      </c>
      <c r="O639" s="14">
        <v>0.75</v>
      </c>
      <c r="P639" s="37" t="s">
        <v>902</v>
      </c>
      <c r="Q639" s="3" t="s">
        <v>2501</v>
      </c>
      <c r="R639" s="8" t="s">
        <v>1102</v>
      </c>
      <c r="T639" s="10">
        <v>630</v>
      </c>
      <c r="U639" s="23">
        <v>1</v>
      </c>
    </row>
    <row r="640" spans="1:21" ht="38.25" customHeight="1">
      <c r="A640" s="59">
        <f>A639</f>
        <v>341</v>
      </c>
      <c r="B640" s="29" t="str">
        <f>B639</f>
        <v>K'S FIRST CASE                      </v>
      </c>
      <c r="C640" s="112" t="s">
        <v>1130</v>
      </c>
      <c r="D640" s="31" t="s">
        <v>260</v>
      </c>
      <c r="E640" s="32" t="s">
        <v>271</v>
      </c>
      <c r="F640" s="3"/>
      <c r="G640" s="71"/>
      <c r="H640" s="81"/>
      <c r="I640" s="81"/>
      <c r="J640" s="81"/>
      <c r="L640" s="8"/>
      <c r="M640" s="8"/>
      <c r="N640" s="8"/>
      <c r="O640" s="14"/>
      <c r="P640" s="3"/>
      <c r="Q640" s="3"/>
      <c r="R640" s="8" t="s">
        <v>1104</v>
      </c>
      <c r="T640" s="10">
        <v>2340</v>
      </c>
      <c r="U640" s="23" t="s">
        <v>914</v>
      </c>
    </row>
    <row r="641" spans="1:21" ht="38.25" customHeight="1">
      <c r="A641" s="59">
        <f>A640</f>
        <v>341</v>
      </c>
      <c r="B641" s="29" t="str">
        <f>B640</f>
        <v>K'S FIRST CASE                      </v>
      </c>
      <c r="C641" s="112" t="s">
        <v>1130</v>
      </c>
      <c r="D641" s="31" t="s">
        <v>260</v>
      </c>
      <c r="E641" s="32" t="s">
        <v>3003</v>
      </c>
      <c r="F641" s="3"/>
      <c r="G641" s="71"/>
      <c r="H641" s="81"/>
      <c r="I641" s="81"/>
      <c r="J641" s="81"/>
      <c r="L641" s="8"/>
      <c r="M641" s="8"/>
      <c r="N641" s="8"/>
      <c r="O641" s="14"/>
      <c r="P641" s="3"/>
      <c r="Q641" s="3"/>
      <c r="R641" s="8" t="s">
        <v>1105</v>
      </c>
      <c r="T641" s="10">
        <v>2100</v>
      </c>
      <c r="U641" s="23" t="s">
        <v>3003</v>
      </c>
    </row>
    <row r="642" spans="1:21" ht="42.75" customHeight="1">
      <c r="A642" s="51" t="s">
        <v>826</v>
      </c>
      <c r="B642" s="57" t="s">
        <v>1107</v>
      </c>
      <c r="C642" s="111" t="s">
        <v>1130</v>
      </c>
      <c r="D642" s="5" t="s">
        <v>162</v>
      </c>
      <c r="E642" s="12">
        <f t="shared" si="25"/>
        <v>8400</v>
      </c>
      <c r="F642" s="3"/>
      <c r="G642" s="132"/>
      <c r="H642" s="132"/>
      <c r="I642" s="132"/>
      <c r="J642" s="132"/>
      <c r="K642" s="18" t="s">
        <v>1741</v>
      </c>
      <c r="L642" s="8" t="s">
        <v>131</v>
      </c>
      <c r="M642" s="8" t="s">
        <v>1762</v>
      </c>
      <c r="N642" s="8" t="s">
        <v>1153</v>
      </c>
      <c r="O642" s="14">
        <v>0.8</v>
      </c>
      <c r="P642" s="37"/>
      <c r="Q642" s="3"/>
      <c r="R642" s="8" t="s">
        <v>1106</v>
      </c>
      <c r="T642" s="10">
        <v>630</v>
      </c>
      <c r="U642" s="23">
        <v>1</v>
      </c>
    </row>
    <row r="643" spans="1:21" ht="38.25" customHeight="1">
      <c r="A643" s="51">
        <v>342</v>
      </c>
      <c r="B643" s="57" t="s">
        <v>1109</v>
      </c>
      <c r="C643" s="111" t="s">
        <v>1130</v>
      </c>
      <c r="D643" s="5" t="s">
        <v>162</v>
      </c>
      <c r="E643" s="12">
        <f t="shared" si="25"/>
        <v>6600</v>
      </c>
      <c r="F643" s="3" t="s">
        <v>556</v>
      </c>
      <c r="G643" s="132"/>
      <c r="H643" s="132"/>
      <c r="I643" s="132"/>
      <c r="J643" s="132"/>
      <c r="K643" s="54" t="s">
        <v>956</v>
      </c>
      <c r="L643" s="8" t="s">
        <v>864</v>
      </c>
      <c r="M643" s="8" t="s">
        <v>2049</v>
      </c>
      <c r="N643" s="8" t="s">
        <v>2107</v>
      </c>
      <c r="O643" s="14">
        <v>0.8</v>
      </c>
      <c r="P643" s="37" t="s">
        <v>89</v>
      </c>
      <c r="Q643" s="3" t="s">
        <v>2750</v>
      </c>
      <c r="R643" s="8" t="s">
        <v>1108</v>
      </c>
      <c r="T643" s="10">
        <v>630</v>
      </c>
      <c r="U643" s="23">
        <v>1</v>
      </c>
    </row>
    <row r="644" spans="1:21" ht="43.5" customHeight="1">
      <c r="A644" s="51">
        <f>A643+1</f>
        <v>343</v>
      </c>
      <c r="B644" s="57" t="s">
        <v>827</v>
      </c>
      <c r="C644" s="111" t="s">
        <v>1130</v>
      </c>
      <c r="D644" s="5" t="s">
        <v>162</v>
      </c>
      <c r="E644" s="12">
        <f t="shared" si="25"/>
        <v>7800</v>
      </c>
      <c r="F644" s="3" t="s">
        <v>556</v>
      </c>
      <c r="G644" s="132"/>
      <c r="H644" s="132"/>
      <c r="I644" s="132"/>
      <c r="J644" s="132"/>
      <c r="L644" s="8" t="s">
        <v>131</v>
      </c>
      <c r="M644" s="8" t="s">
        <v>1762</v>
      </c>
      <c r="N644" s="8" t="s">
        <v>254</v>
      </c>
      <c r="O644" s="14">
        <v>0.85</v>
      </c>
      <c r="P644" s="37" t="s">
        <v>2933</v>
      </c>
      <c r="Q644" s="3"/>
      <c r="R644" s="8" t="s">
        <v>1110</v>
      </c>
      <c r="T644" s="10">
        <v>630</v>
      </c>
      <c r="U644" s="23">
        <v>1</v>
      </c>
    </row>
    <row r="645" spans="1:21" ht="38.25" customHeight="1">
      <c r="A645" s="59">
        <f>A644</f>
        <v>343</v>
      </c>
      <c r="B645" s="29" t="str">
        <f>B644</f>
        <v>Man with Two Shadows, The</v>
      </c>
      <c r="C645" s="112" t="s">
        <v>1130</v>
      </c>
      <c r="D645" s="31" t="s">
        <v>260</v>
      </c>
      <c r="E645" s="32" t="s">
        <v>271</v>
      </c>
      <c r="F645" s="3"/>
      <c r="G645" s="71"/>
      <c r="H645" s="81"/>
      <c r="I645" s="81"/>
      <c r="J645" s="81"/>
      <c r="L645" s="8"/>
      <c r="M645" s="8"/>
      <c r="N645" s="8"/>
      <c r="O645" s="14"/>
      <c r="P645" s="3"/>
      <c r="Q645" s="3"/>
      <c r="R645" s="8" t="s">
        <v>1111</v>
      </c>
      <c r="T645" s="10">
        <v>2340</v>
      </c>
      <c r="U645" s="23" t="s">
        <v>914</v>
      </c>
    </row>
    <row r="646" spans="1:21" ht="38.25" customHeight="1">
      <c r="A646" s="51">
        <f>A645+1</f>
        <v>344</v>
      </c>
      <c r="B646" s="57" t="s">
        <v>1113</v>
      </c>
      <c r="C646" s="111" t="s">
        <v>1130</v>
      </c>
      <c r="D646" s="5" t="s">
        <v>162</v>
      </c>
      <c r="E646" s="12">
        <f t="shared" si="25"/>
        <v>7300</v>
      </c>
      <c r="F646" s="3"/>
      <c r="G646" s="132"/>
      <c r="H646" s="132"/>
      <c r="I646" s="132"/>
      <c r="J646" s="132"/>
      <c r="L646" s="8" t="s">
        <v>131</v>
      </c>
      <c r="M646" s="8" t="s">
        <v>1704</v>
      </c>
      <c r="N646" s="8" t="s">
        <v>255</v>
      </c>
      <c r="O646" s="14">
        <v>0.85</v>
      </c>
      <c r="P646" s="37"/>
      <c r="Q646" s="3"/>
      <c r="R646" s="8" t="s">
        <v>1112</v>
      </c>
      <c r="T646" s="10">
        <v>630</v>
      </c>
      <c r="U646" s="23">
        <v>1</v>
      </c>
    </row>
    <row r="647" spans="1:21" ht="38.25" customHeight="1">
      <c r="A647" s="59">
        <f>A646</f>
        <v>344</v>
      </c>
      <c r="B647" s="29" t="str">
        <f>B646</f>
        <v>MANCHESTER UNITED                   </v>
      </c>
      <c r="C647" s="112" t="s">
        <v>1130</v>
      </c>
      <c r="D647" s="31" t="s">
        <v>260</v>
      </c>
      <c r="E647" s="32" t="s">
        <v>271</v>
      </c>
      <c r="F647" s="3"/>
      <c r="G647" s="71"/>
      <c r="H647" s="81"/>
      <c r="I647" s="81"/>
      <c r="J647" s="81"/>
      <c r="L647" s="8"/>
      <c r="M647" s="8"/>
      <c r="N647" s="8"/>
      <c r="O647" s="14"/>
      <c r="P647" s="3"/>
      <c r="Q647" s="3"/>
      <c r="R647" s="8" t="s">
        <v>1114</v>
      </c>
      <c r="T647" s="10">
        <v>2340</v>
      </c>
      <c r="U647" s="23" t="s">
        <v>914</v>
      </c>
    </row>
    <row r="648" spans="1:21" ht="76.5" customHeight="1">
      <c r="A648" s="51">
        <f>A647+1</f>
        <v>345</v>
      </c>
      <c r="B648" s="57" t="s">
        <v>1116</v>
      </c>
      <c r="C648" s="111" t="s">
        <v>1130</v>
      </c>
      <c r="D648" s="5" t="s">
        <v>162</v>
      </c>
      <c r="E648" s="12">
        <f t="shared" si="25"/>
        <v>7900</v>
      </c>
      <c r="F648" s="3" t="s">
        <v>2114</v>
      </c>
      <c r="G648" s="132">
        <v>0</v>
      </c>
      <c r="H648" s="132">
        <v>1</v>
      </c>
      <c r="I648" s="132"/>
      <c r="J648" s="132"/>
      <c r="K648" s="54" t="s">
        <v>2874</v>
      </c>
      <c r="L648" s="8" t="s">
        <v>131</v>
      </c>
      <c r="M648" s="8" t="s">
        <v>1762</v>
      </c>
      <c r="N648" s="8" t="s">
        <v>257</v>
      </c>
      <c r="O648" s="14">
        <v>0.8</v>
      </c>
      <c r="P648" s="37" t="s">
        <v>178</v>
      </c>
      <c r="Q648" s="3" t="s">
        <v>387</v>
      </c>
      <c r="R648" s="8" t="s">
        <v>1115</v>
      </c>
      <c r="T648" s="10">
        <v>630</v>
      </c>
      <c r="U648" s="23">
        <v>1</v>
      </c>
    </row>
    <row r="649" spans="1:21" ht="62.25" customHeight="1">
      <c r="A649" s="51">
        <f>A648+1</f>
        <v>346</v>
      </c>
      <c r="B649" s="57" t="s">
        <v>1118</v>
      </c>
      <c r="C649" s="111" t="s">
        <v>1130</v>
      </c>
      <c r="D649" s="5" t="s">
        <v>162</v>
      </c>
      <c r="E649" s="12">
        <f t="shared" si="25"/>
        <v>6600</v>
      </c>
      <c r="F649" s="3" t="s">
        <v>871</v>
      </c>
      <c r="G649" s="132"/>
      <c r="H649" s="132"/>
      <c r="I649" s="132"/>
      <c r="J649" s="132"/>
      <c r="L649" s="8" t="s">
        <v>131</v>
      </c>
      <c r="M649" s="8" t="s">
        <v>1762</v>
      </c>
      <c r="N649" s="8" t="s">
        <v>1785</v>
      </c>
      <c r="O649" s="14">
        <v>0.65</v>
      </c>
      <c r="P649" s="37" t="s">
        <v>2335</v>
      </c>
      <c r="Q649" s="3"/>
      <c r="R649" s="8" t="s">
        <v>1117</v>
      </c>
      <c r="T649" s="10">
        <v>630</v>
      </c>
      <c r="U649" s="23">
        <v>1</v>
      </c>
    </row>
    <row r="650" spans="1:21" ht="38.25" customHeight="1">
      <c r="A650" s="59">
        <f>A649</f>
        <v>346</v>
      </c>
      <c r="B650" s="29" t="str">
        <f>B649</f>
        <v>MILLENNIUM                          </v>
      </c>
      <c r="C650" s="112" t="s">
        <v>1130</v>
      </c>
      <c r="D650" s="31" t="s">
        <v>260</v>
      </c>
      <c r="E650" s="32" t="s">
        <v>271</v>
      </c>
      <c r="F650" s="3"/>
      <c r="G650" s="71"/>
      <c r="H650" s="81"/>
      <c r="I650" s="81"/>
      <c r="J650" s="81"/>
      <c r="L650" s="8"/>
      <c r="M650" s="8"/>
      <c r="N650" s="8"/>
      <c r="O650" s="14"/>
      <c r="P650" s="3"/>
      <c r="Q650" s="3"/>
      <c r="R650" s="8" t="s">
        <v>1119</v>
      </c>
      <c r="T650" s="10">
        <v>2340</v>
      </c>
      <c r="U650" s="23" t="s">
        <v>914</v>
      </c>
    </row>
    <row r="651" spans="1:21" ht="69.75" customHeight="1">
      <c r="A651" s="51">
        <f>A650+1</f>
        <v>347</v>
      </c>
      <c r="B651" s="57" t="s">
        <v>1067</v>
      </c>
      <c r="C651" s="111" t="s">
        <v>1130</v>
      </c>
      <c r="D651" s="5" t="s">
        <v>162</v>
      </c>
      <c r="E651" s="12">
        <f t="shared" si="25"/>
        <v>8400</v>
      </c>
      <c r="F651" s="3" t="s">
        <v>556</v>
      </c>
      <c r="G651" s="132"/>
      <c r="H651" s="132"/>
      <c r="I651" s="132"/>
      <c r="J651" s="132"/>
      <c r="K651" s="54" t="s">
        <v>957</v>
      </c>
      <c r="L651" s="8" t="s">
        <v>131</v>
      </c>
      <c r="M651" s="8" t="s">
        <v>1762</v>
      </c>
      <c r="N651" s="8" t="s">
        <v>256</v>
      </c>
      <c r="O651" s="14">
        <v>0.8</v>
      </c>
      <c r="P651" s="37" t="s">
        <v>1326</v>
      </c>
      <c r="Q651" s="3" t="s">
        <v>387</v>
      </c>
      <c r="R651" s="8" t="s">
        <v>1120</v>
      </c>
      <c r="T651" s="10">
        <v>630</v>
      </c>
      <c r="U651" s="23">
        <v>1</v>
      </c>
    </row>
    <row r="652" spans="1:21" ht="38.25" customHeight="1">
      <c r="A652" s="59">
        <f>A651</f>
        <v>347</v>
      </c>
      <c r="B652" s="29" t="str">
        <f>B651</f>
        <v>MY FAIR LADY                        </v>
      </c>
      <c r="C652" s="112" t="s">
        <v>1130</v>
      </c>
      <c r="D652" s="31" t="s">
        <v>260</v>
      </c>
      <c r="E652" s="32" t="s">
        <v>271</v>
      </c>
      <c r="F652" s="3"/>
      <c r="G652" s="71"/>
      <c r="H652" s="81"/>
      <c r="I652" s="81"/>
      <c r="J652" s="81"/>
      <c r="L652" s="8"/>
      <c r="M652" s="8"/>
      <c r="N652" s="8"/>
      <c r="O652" s="14"/>
      <c r="P652" s="3"/>
      <c r="Q652" s="3"/>
      <c r="R652" s="8" t="s">
        <v>1068</v>
      </c>
      <c r="T652" s="10">
        <v>2340</v>
      </c>
      <c r="U652" s="23" t="s">
        <v>914</v>
      </c>
    </row>
    <row r="653" spans="1:21" ht="65.25" customHeight="1">
      <c r="A653" s="51">
        <f>A652+1</f>
        <v>348</v>
      </c>
      <c r="B653" s="57" t="s">
        <v>1070</v>
      </c>
      <c r="C653" s="111" t="s">
        <v>1130</v>
      </c>
      <c r="D653" s="5" t="s">
        <v>162</v>
      </c>
      <c r="E653" s="12">
        <f>IF(L653*M653*N653*O653&gt;10000,FLOOR(L653*M653*N653*O653,1000),FLOOR(L653*M653*N653*O653,100))</f>
        <v>6900</v>
      </c>
      <c r="F653" s="3" t="s">
        <v>871</v>
      </c>
      <c r="G653" s="132"/>
      <c r="H653" s="132"/>
      <c r="I653" s="132"/>
      <c r="J653" s="132"/>
      <c r="L653" s="8" t="s">
        <v>131</v>
      </c>
      <c r="M653" s="8" t="s">
        <v>1762</v>
      </c>
      <c r="N653" s="8" t="s">
        <v>253</v>
      </c>
      <c r="O653" s="14">
        <v>0.8</v>
      </c>
      <c r="P653" s="37" t="s">
        <v>2336</v>
      </c>
      <c r="Q653" s="3"/>
      <c r="R653" s="8" t="s">
        <v>1069</v>
      </c>
      <c r="T653" s="10">
        <v>630</v>
      </c>
      <c r="U653" s="23">
        <v>1</v>
      </c>
    </row>
    <row r="654" spans="1:21" ht="79.5" customHeight="1">
      <c r="A654" s="51">
        <f>A653+1</f>
        <v>349</v>
      </c>
      <c r="B654" s="57" t="s">
        <v>828</v>
      </c>
      <c r="C654" s="111" t="s">
        <v>1130</v>
      </c>
      <c r="D654" s="5" t="s">
        <v>162</v>
      </c>
      <c r="E654" s="12">
        <f>IF(L654*M654*N654*O654&gt;10000,FLOOR(L654*M654*N654*O654,1000),FLOOR(L654*M654*N654*O654,100))</f>
        <v>12000</v>
      </c>
      <c r="G654" s="132"/>
      <c r="H654" s="132"/>
      <c r="I654" s="132"/>
      <c r="J654" s="132"/>
      <c r="L654" s="8" t="s">
        <v>131</v>
      </c>
      <c r="M654" s="8" t="s">
        <v>1762</v>
      </c>
      <c r="N654" s="8" t="s">
        <v>265</v>
      </c>
      <c r="O654" s="14">
        <v>0.85</v>
      </c>
      <c r="Q654" s="3" t="s">
        <v>2187</v>
      </c>
      <c r="R654" s="8" t="s">
        <v>1071</v>
      </c>
      <c r="T654" s="10">
        <v>630</v>
      </c>
      <c r="U654" s="23">
        <v>1</v>
      </c>
    </row>
    <row r="655" spans="1:21" ht="38.25" customHeight="1">
      <c r="A655" s="59">
        <f>A654</f>
        <v>349</v>
      </c>
      <c r="B655" s="29" t="str">
        <f>B654</f>
        <v>MYSTERY OF BLUE MINES, The</v>
      </c>
      <c r="C655" s="112" t="s">
        <v>1130</v>
      </c>
      <c r="D655" s="31" t="s">
        <v>260</v>
      </c>
      <c r="E655" s="32" t="s">
        <v>271</v>
      </c>
      <c r="F655" s="3"/>
      <c r="G655" s="71"/>
      <c r="H655" s="81"/>
      <c r="I655" s="81"/>
      <c r="J655" s="81"/>
      <c r="L655" s="8"/>
      <c r="M655" s="8"/>
      <c r="N655" s="8"/>
      <c r="O655" s="14"/>
      <c r="P655" s="3"/>
      <c r="Q655" s="3"/>
      <c r="R655" s="8" t="s">
        <v>1072</v>
      </c>
      <c r="T655" s="10">
        <v>2340</v>
      </c>
      <c r="U655" s="23" t="s">
        <v>914</v>
      </c>
    </row>
    <row r="656" spans="1:21" ht="38.25" customHeight="1">
      <c r="A656" s="51">
        <f>A655+1</f>
        <v>350</v>
      </c>
      <c r="B656" s="57" t="s">
        <v>1074</v>
      </c>
      <c r="C656" s="111" t="s">
        <v>1130</v>
      </c>
      <c r="D656" s="5" t="s">
        <v>162</v>
      </c>
      <c r="E656" s="12">
        <f>IF(L656*M656*N656*O656&gt;10000,FLOOR(L656*M656*N656*O656,1000),FLOOR(L656*M656*N656*O656,100))</f>
        <v>8100</v>
      </c>
      <c r="F656" s="3" t="s">
        <v>3105</v>
      </c>
      <c r="G656" s="132"/>
      <c r="H656" s="132"/>
      <c r="I656" s="132"/>
      <c r="J656" s="132"/>
      <c r="K656" s="54" t="s">
        <v>958</v>
      </c>
      <c r="L656" s="8" t="s">
        <v>1767</v>
      </c>
      <c r="M656" s="8" t="s">
        <v>1762</v>
      </c>
      <c r="N656" s="8" t="s">
        <v>2401</v>
      </c>
      <c r="O656" s="14">
        <v>0.83</v>
      </c>
      <c r="P656" s="37" t="s">
        <v>1209</v>
      </c>
      <c r="Q656" s="3" t="s">
        <v>2750</v>
      </c>
      <c r="R656" s="8" t="s">
        <v>1073</v>
      </c>
      <c r="T656" s="10">
        <v>630</v>
      </c>
      <c r="U656" s="23">
        <v>1</v>
      </c>
    </row>
    <row r="657" spans="1:21" ht="54.75" customHeight="1">
      <c r="A657" s="51">
        <f>A656+1</f>
        <v>351</v>
      </c>
      <c r="B657" s="57" t="s">
        <v>829</v>
      </c>
      <c r="C657" s="111" t="s">
        <v>1130</v>
      </c>
      <c r="D657" s="5" t="s">
        <v>260</v>
      </c>
      <c r="E657" s="42">
        <f>IF(L657*M657*N657*O657&gt;10000,FLOOR(L657*M657*N657*O657,1000),FLOOR(L657*M657*N657*O657,100))</f>
        <v>0</v>
      </c>
      <c r="F657" s="3" t="s">
        <v>2110</v>
      </c>
      <c r="G657" s="132">
        <v>1</v>
      </c>
      <c r="H657" s="132">
        <v>1</v>
      </c>
      <c r="I657" s="132"/>
      <c r="J657" s="132"/>
      <c r="L657" s="8" t="s">
        <v>131</v>
      </c>
      <c r="M657" s="8" t="s">
        <v>1762</v>
      </c>
      <c r="N657" s="121"/>
      <c r="O657" s="14">
        <v>0.85</v>
      </c>
      <c r="P657" s="37" t="s">
        <v>1740</v>
      </c>
      <c r="Q657" s="3" t="s">
        <v>989</v>
      </c>
      <c r="R657" s="8" t="s">
        <v>1075</v>
      </c>
      <c r="T657" s="10">
        <v>630</v>
      </c>
      <c r="U657" s="23">
        <v>1</v>
      </c>
    </row>
    <row r="658" spans="1:21" ht="38.25" customHeight="1">
      <c r="A658" s="59">
        <f>A657</f>
        <v>351</v>
      </c>
      <c r="B658" s="29" t="str">
        <f>B657</f>
        <v>OSCARS, The   </v>
      </c>
      <c r="C658" s="112" t="s">
        <v>1130</v>
      </c>
      <c r="D658" s="31" t="s">
        <v>260</v>
      </c>
      <c r="E658" s="32" t="s">
        <v>271</v>
      </c>
      <c r="F658" s="3"/>
      <c r="G658" s="71"/>
      <c r="H658" s="81"/>
      <c r="I658" s="81"/>
      <c r="J658" s="81"/>
      <c r="L658" s="8"/>
      <c r="M658" s="8"/>
      <c r="N658" s="8"/>
      <c r="O658" s="14"/>
      <c r="P658" s="3"/>
      <c r="Q658" s="3"/>
      <c r="R658" s="8" t="s">
        <v>1076</v>
      </c>
      <c r="T658" s="10">
        <v>2340</v>
      </c>
      <c r="U658" s="23" t="s">
        <v>914</v>
      </c>
    </row>
    <row r="659" spans="1:21" ht="73.5" customHeight="1">
      <c r="A659" s="51">
        <f>A658+1</f>
        <v>352</v>
      </c>
      <c r="B659" s="57" t="s">
        <v>898</v>
      </c>
      <c r="C659" s="111" t="s">
        <v>895</v>
      </c>
      <c r="D659" s="5" t="s">
        <v>2441</v>
      </c>
      <c r="E659" s="12">
        <v>12000</v>
      </c>
      <c r="F659" s="3" t="s">
        <v>2228</v>
      </c>
      <c r="G659" s="132"/>
      <c r="H659" s="132"/>
      <c r="I659" s="132"/>
      <c r="J659" s="132"/>
      <c r="K659" s="54" t="s">
        <v>347</v>
      </c>
      <c r="L659" s="8" t="s">
        <v>1746</v>
      </c>
      <c r="M659" s="8" t="s">
        <v>2498</v>
      </c>
      <c r="N659" s="8" t="s">
        <v>899</v>
      </c>
      <c r="O659" s="14">
        <v>0.85</v>
      </c>
      <c r="P659" s="37" t="s">
        <v>900</v>
      </c>
      <c r="Q659" s="3" t="s">
        <v>2501</v>
      </c>
      <c r="R659" s="8" t="s">
        <v>1077</v>
      </c>
      <c r="T659" s="10">
        <v>630</v>
      </c>
      <c r="U659" s="23">
        <v>1</v>
      </c>
    </row>
    <row r="660" spans="1:21" ht="57" customHeight="1">
      <c r="A660" s="51">
        <f>A659+1</f>
        <v>353</v>
      </c>
      <c r="B660" s="57" t="s">
        <v>1079</v>
      </c>
      <c r="C660" s="111" t="s">
        <v>1130</v>
      </c>
      <c r="D660" s="5" t="s">
        <v>162</v>
      </c>
      <c r="E660" s="12">
        <f>IF(L660*M660*N660*O660&gt;10000,FLOOR(L660*M660*N660*O660,1000),FLOOR(L660*M660*N660*O660,100))</f>
        <v>10000</v>
      </c>
      <c r="F660" s="3" t="s">
        <v>290</v>
      </c>
      <c r="G660" s="132">
        <v>1</v>
      </c>
      <c r="H660" s="132">
        <v>1</v>
      </c>
      <c r="I660" s="132"/>
      <c r="J660" s="132"/>
      <c r="K660" s="54" t="s">
        <v>959</v>
      </c>
      <c r="L660" s="8" t="s">
        <v>1746</v>
      </c>
      <c r="M660" s="8" t="s">
        <v>2498</v>
      </c>
      <c r="N660" s="8" t="s">
        <v>2498</v>
      </c>
      <c r="O660" s="14">
        <v>0.85</v>
      </c>
      <c r="P660" s="37" t="s">
        <v>688</v>
      </c>
      <c r="Q660" s="3" t="s">
        <v>577</v>
      </c>
      <c r="R660" s="8" t="s">
        <v>1078</v>
      </c>
      <c r="T660" s="10">
        <v>630</v>
      </c>
      <c r="U660" s="23">
        <v>1</v>
      </c>
    </row>
    <row r="661" spans="1:21" ht="38.25" customHeight="1">
      <c r="A661" s="59">
        <f>A660</f>
        <v>353</v>
      </c>
      <c r="B661" s="29" t="str">
        <f>B660</f>
        <v>PHOTO OF THE TALL MAN               </v>
      </c>
      <c r="C661" s="112" t="s">
        <v>1130</v>
      </c>
      <c r="D661" s="31" t="s">
        <v>260</v>
      </c>
      <c r="E661" s="32" t="s">
        <v>271</v>
      </c>
      <c r="F661" s="3"/>
      <c r="G661" s="71"/>
      <c r="H661" s="81"/>
      <c r="I661" s="81"/>
      <c r="J661" s="81"/>
      <c r="L661" s="8"/>
      <c r="M661" s="8"/>
      <c r="N661" s="8"/>
      <c r="O661" s="14"/>
      <c r="P661" s="3"/>
      <c r="Q661" s="3"/>
      <c r="R661" s="8" t="s">
        <v>1080</v>
      </c>
      <c r="T661" s="10">
        <v>2340</v>
      </c>
      <c r="U661" s="23" t="s">
        <v>914</v>
      </c>
    </row>
    <row r="662" spans="1:21" ht="73.5" customHeight="1">
      <c r="A662" s="51">
        <f>A661+1</f>
        <v>354</v>
      </c>
      <c r="B662" s="57" t="s">
        <v>830</v>
      </c>
      <c r="C662" s="111" t="s">
        <v>1130</v>
      </c>
      <c r="D662" s="5" t="s">
        <v>162</v>
      </c>
      <c r="E662" s="12">
        <f>IF(L662*M662*N662*O662&gt;10000,FLOOR(L662*M662*N662*O662,1000),FLOOR(L662*M662*N662*O662,100))</f>
        <v>8200</v>
      </c>
      <c r="F662" s="3" t="s">
        <v>34</v>
      </c>
      <c r="G662" s="132"/>
      <c r="H662" s="132"/>
      <c r="I662" s="132"/>
      <c r="J662" s="132"/>
      <c r="K662" s="55" t="s">
        <v>960</v>
      </c>
      <c r="L662" s="8" t="s">
        <v>1767</v>
      </c>
      <c r="M662" s="8" t="s">
        <v>1762</v>
      </c>
      <c r="N662" s="8" t="s">
        <v>250</v>
      </c>
      <c r="O662" s="14">
        <v>0.8</v>
      </c>
      <c r="P662" s="37" t="s">
        <v>2221</v>
      </c>
      <c r="Q662" s="3" t="s">
        <v>383</v>
      </c>
      <c r="R662" s="8" t="s">
        <v>993</v>
      </c>
      <c r="T662" s="10">
        <v>630</v>
      </c>
      <c r="U662" s="23">
        <v>1</v>
      </c>
    </row>
    <row r="663" spans="1:21" ht="38.25" customHeight="1">
      <c r="A663" s="59">
        <f>A662</f>
        <v>354</v>
      </c>
      <c r="B663" s="29" t="str">
        <f>B662</f>
        <v>PORTRAIT OF A LADY, The       </v>
      </c>
      <c r="C663" s="112" t="s">
        <v>1130</v>
      </c>
      <c r="D663" s="31" t="s">
        <v>260</v>
      </c>
      <c r="E663" s="32" t="s">
        <v>271</v>
      </c>
      <c r="F663" s="3"/>
      <c r="G663" s="71"/>
      <c r="H663" s="81"/>
      <c r="I663" s="81"/>
      <c r="J663" s="81"/>
      <c r="L663" s="8"/>
      <c r="M663" s="8"/>
      <c r="N663" s="8"/>
      <c r="O663" s="14"/>
      <c r="P663" s="3"/>
      <c r="Q663" s="3"/>
      <c r="R663" s="8" t="s">
        <v>994</v>
      </c>
      <c r="T663" s="10">
        <v>2340</v>
      </c>
      <c r="U663" s="23" t="s">
        <v>914</v>
      </c>
    </row>
    <row r="664" spans="1:21" ht="89.25" customHeight="1">
      <c r="A664" s="51">
        <f>A663+1</f>
        <v>355</v>
      </c>
      <c r="B664" s="57" t="s">
        <v>831</v>
      </c>
      <c r="C664" s="111" t="s">
        <v>1130</v>
      </c>
      <c r="D664" s="5" t="s">
        <v>162</v>
      </c>
      <c r="E664" s="12">
        <f>IF(L664*M664*N664*O664&gt;10000,FLOOR(L664*M664*N664*O664,1000),FLOOR(L664*M664*N664*O664,100))</f>
        <v>8500</v>
      </c>
      <c r="F664" s="3" t="s">
        <v>2223</v>
      </c>
      <c r="G664" s="132">
        <v>1</v>
      </c>
      <c r="H664" s="132">
        <v>1</v>
      </c>
      <c r="I664" s="132"/>
      <c r="J664" s="132"/>
      <c r="K664" s="55" t="s">
        <v>961</v>
      </c>
      <c r="L664" s="8" t="s">
        <v>1356</v>
      </c>
      <c r="M664" s="8" t="s">
        <v>1357</v>
      </c>
      <c r="N664" s="8" t="s">
        <v>2222</v>
      </c>
      <c r="O664" s="14">
        <v>0.83</v>
      </c>
      <c r="P664" s="37" t="s">
        <v>2224</v>
      </c>
      <c r="Q664" s="3" t="s">
        <v>2225</v>
      </c>
      <c r="R664" s="8" t="s">
        <v>995</v>
      </c>
      <c r="T664" s="10">
        <v>630</v>
      </c>
      <c r="U664" s="23">
        <v>1</v>
      </c>
    </row>
    <row r="665" spans="1:21" ht="93.75" customHeight="1">
      <c r="A665" s="51">
        <f>A664+1</f>
        <v>356</v>
      </c>
      <c r="B665" s="57" t="s">
        <v>997</v>
      </c>
      <c r="C665" s="111" t="s">
        <v>1130</v>
      </c>
      <c r="D665" s="5" t="s">
        <v>162</v>
      </c>
      <c r="E665" s="12">
        <f>IF(L665*M665*N665*O665&gt;10000,FLOOR(L665*M665*N665*O665,1000),FLOOR(L665*M665*N665*O665,100))</f>
        <v>8900</v>
      </c>
      <c r="F665" s="3" t="s">
        <v>2110</v>
      </c>
      <c r="G665" s="132">
        <v>1</v>
      </c>
      <c r="H665" s="132">
        <v>1</v>
      </c>
      <c r="I665" s="132"/>
      <c r="J665" s="132">
        <v>1</v>
      </c>
      <c r="K665" s="54" t="s">
        <v>962</v>
      </c>
      <c r="L665" s="8" t="s">
        <v>131</v>
      </c>
      <c r="M665" s="8" t="s">
        <v>1762</v>
      </c>
      <c r="N665" s="8" t="s">
        <v>256</v>
      </c>
      <c r="O665" s="14">
        <v>0.85</v>
      </c>
      <c r="P665" s="37" t="s">
        <v>1135</v>
      </c>
      <c r="Q665" s="3" t="s">
        <v>555</v>
      </c>
      <c r="R665" s="8" t="s">
        <v>996</v>
      </c>
      <c r="T665" s="10">
        <v>630</v>
      </c>
      <c r="U665" s="23">
        <v>1</v>
      </c>
    </row>
    <row r="666" spans="1:21" ht="38.25" customHeight="1">
      <c r="A666" s="59">
        <f>A665</f>
        <v>356</v>
      </c>
      <c r="B666" s="29" t="str">
        <f>B665</f>
        <v>PRINCESS DIANA                      </v>
      </c>
      <c r="C666" s="112" t="s">
        <v>1130</v>
      </c>
      <c r="D666" s="31" t="s">
        <v>260</v>
      </c>
      <c r="E666" s="32" t="s">
        <v>271</v>
      </c>
      <c r="F666" s="3"/>
      <c r="G666" s="71"/>
      <c r="H666" s="81"/>
      <c r="I666" s="81"/>
      <c r="J666" s="81"/>
      <c r="L666" s="8"/>
      <c r="M666" s="8"/>
      <c r="N666" s="8"/>
      <c r="O666" s="14"/>
      <c r="P666" s="3"/>
      <c r="Q666" s="3"/>
      <c r="R666" s="8" t="s">
        <v>998</v>
      </c>
      <c r="T666" s="10">
        <v>2340</v>
      </c>
      <c r="U666" s="23" t="s">
        <v>914</v>
      </c>
    </row>
    <row r="667" spans="1:21" ht="38.25" customHeight="1">
      <c r="A667" s="59">
        <f>A666</f>
        <v>356</v>
      </c>
      <c r="B667" s="29" t="str">
        <f>B666</f>
        <v>PRINCESS DIANA                      </v>
      </c>
      <c r="C667" s="112" t="s">
        <v>1130</v>
      </c>
      <c r="D667" s="31" t="s">
        <v>260</v>
      </c>
      <c r="E667" s="32" t="s">
        <v>3003</v>
      </c>
      <c r="F667" s="3"/>
      <c r="G667" s="71"/>
      <c r="H667" s="81"/>
      <c r="I667" s="81"/>
      <c r="J667" s="81"/>
      <c r="L667" s="8"/>
      <c r="M667" s="8"/>
      <c r="N667" s="8"/>
      <c r="O667" s="14"/>
      <c r="P667" s="3"/>
      <c r="Q667" s="3"/>
      <c r="R667" s="8" t="s">
        <v>999</v>
      </c>
      <c r="T667" s="10">
        <v>2100</v>
      </c>
      <c r="U667" s="23" t="s">
        <v>3003</v>
      </c>
    </row>
    <row r="668" spans="1:21" ht="60.75" customHeight="1">
      <c r="A668" s="51">
        <f>A667+1</f>
        <v>357</v>
      </c>
      <c r="B668" s="57" t="s">
        <v>1001</v>
      </c>
      <c r="C668" s="111" t="s">
        <v>1130</v>
      </c>
      <c r="D668" s="5" t="s">
        <v>162</v>
      </c>
      <c r="E668" s="12">
        <f>IF(L668*M668*N668*O668&gt;10000,FLOOR(L668*M668*N668*O668,1000),FLOOR(L668*M668*N668*O668,100))</f>
        <v>9600</v>
      </c>
      <c r="F668" s="3" t="s">
        <v>2110</v>
      </c>
      <c r="G668" s="132">
        <v>1</v>
      </c>
      <c r="H668" s="132">
        <v>1</v>
      </c>
      <c r="I668" s="132"/>
      <c r="J668" s="132">
        <v>1</v>
      </c>
      <c r="K668" s="54" t="s">
        <v>1139</v>
      </c>
      <c r="L668" s="8" t="s">
        <v>131</v>
      </c>
      <c r="M668" s="8" t="s">
        <v>1762</v>
      </c>
      <c r="N668" s="8" t="s">
        <v>3103</v>
      </c>
      <c r="O668" s="14">
        <v>0.83</v>
      </c>
      <c r="P668" s="37" t="s">
        <v>1210</v>
      </c>
      <c r="Q668" s="3" t="s">
        <v>989</v>
      </c>
      <c r="R668" s="8" t="s">
        <v>1000</v>
      </c>
      <c r="T668" s="10">
        <v>630</v>
      </c>
      <c r="U668" s="23">
        <v>1</v>
      </c>
    </row>
    <row r="669" spans="1:21" ht="38.25" customHeight="1">
      <c r="A669" s="59">
        <f>A668</f>
        <v>357</v>
      </c>
      <c r="B669" s="29" t="str">
        <f>B668</f>
        <v>PSYCHO                              </v>
      </c>
      <c r="C669" s="112" t="s">
        <v>1130</v>
      </c>
      <c r="D669" s="31" t="s">
        <v>260</v>
      </c>
      <c r="E669" s="32" t="s">
        <v>271</v>
      </c>
      <c r="F669" s="3"/>
      <c r="G669" s="71"/>
      <c r="H669" s="81"/>
      <c r="I669" s="81"/>
      <c r="J669" s="81"/>
      <c r="L669" s="8"/>
      <c r="M669" s="8"/>
      <c r="N669" s="8"/>
      <c r="O669" s="14"/>
      <c r="P669" s="3"/>
      <c r="Q669" s="3"/>
      <c r="R669" s="8" t="s">
        <v>1002</v>
      </c>
      <c r="T669" s="10">
        <v>2340</v>
      </c>
      <c r="U669" s="23" t="s">
        <v>914</v>
      </c>
    </row>
    <row r="670" spans="1:21" ht="91.5" customHeight="1">
      <c r="A670" s="51">
        <f>A669+1</f>
        <v>358</v>
      </c>
      <c r="B670" s="57" t="s">
        <v>1004</v>
      </c>
      <c r="C670" s="111" t="s">
        <v>1130</v>
      </c>
      <c r="D670" s="5" t="s">
        <v>162</v>
      </c>
      <c r="E670" s="12">
        <f>IF(L670*M670*N670*O670&gt;10000,FLOOR(L670*M670*N670*O670,1000),FLOOR(L670*M670*N670*O670,100))</f>
        <v>9100</v>
      </c>
      <c r="F670" s="3" t="s">
        <v>2122</v>
      </c>
      <c r="G670" s="132">
        <v>1</v>
      </c>
      <c r="H670" s="132">
        <v>1</v>
      </c>
      <c r="I670" s="132"/>
      <c r="J670" s="132">
        <v>1</v>
      </c>
      <c r="K670" s="54" t="s">
        <v>3017</v>
      </c>
      <c r="L670" s="8" t="s">
        <v>1746</v>
      </c>
      <c r="M670" s="8" t="s">
        <v>2498</v>
      </c>
      <c r="N670" s="8" t="s">
        <v>3018</v>
      </c>
      <c r="O670" s="14">
        <v>0.85</v>
      </c>
      <c r="P670" s="37" t="s">
        <v>3019</v>
      </c>
      <c r="Q670" s="3" t="s">
        <v>2079</v>
      </c>
      <c r="R670" s="8" t="s">
        <v>1003</v>
      </c>
      <c r="T670" s="10">
        <v>630</v>
      </c>
      <c r="U670" s="23">
        <v>1</v>
      </c>
    </row>
    <row r="671" spans="1:21" ht="38.25" customHeight="1">
      <c r="A671" s="59">
        <f aca="true" t="shared" si="27" ref="A671:B673">A670</f>
        <v>358</v>
      </c>
      <c r="B671" s="29" t="str">
        <f t="shared" si="27"/>
        <v>RAIN MAN                            </v>
      </c>
      <c r="C671" s="112" t="s">
        <v>1130</v>
      </c>
      <c r="D671" s="31" t="s">
        <v>260</v>
      </c>
      <c r="E671" s="32" t="s">
        <v>272</v>
      </c>
      <c r="F671" s="3"/>
      <c r="G671" s="71"/>
      <c r="H671" s="81"/>
      <c r="I671" s="81"/>
      <c r="J671" s="81"/>
      <c r="L671" s="8"/>
      <c r="M671" s="8"/>
      <c r="N671" s="8"/>
      <c r="O671" s="14"/>
      <c r="P671" s="3"/>
      <c r="Q671" s="3"/>
      <c r="R671" s="8" t="s">
        <v>1005</v>
      </c>
      <c r="T671" s="160">
        <v>2500</v>
      </c>
      <c r="U671" s="23" t="s">
        <v>3000</v>
      </c>
    </row>
    <row r="672" spans="1:21" ht="38.25" customHeight="1">
      <c r="A672" s="59">
        <f t="shared" si="27"/>
        <v>358</v>
      </c>
      <c r="B672" s="29" t="str">
        <f t="shared" si="27"/>
        <v>RAIN MAN                            </v>
      </c>
      <c r="C672" s="112" t="s">
        <v>1130</v>
      </c>
      <c r="D672" s="31" t="s">
        <v>260</v>
      </c>
      <c r="E672" s="32" t="s">
        <v>271</v>
      </c>
      <c r="F672" s="3"/>
      <c r="G672" s="71"/>
      <c r="H672" s="81"/>
      <c r="I672" s="81"/>
      <c r="J672" s="81"/>
      <c r="L672" s="8"/>
      <c r="M672" s="8"/>
      <c r="N672" s="8"/>
      <c r="O672" s="14"/>
      <c r="P672" s="3"/>
      <c r="Q672" s="3"/>
      <c r="R672" s="8" t="s">
        <v>1006</v>
      </c>
      <c r="T672" s="10">
        <v>2340</v>
      </c>
      <c r="U672" s="23" t="s">
        <v>914</v>
      </c>
    </row>
    <row r="673" spans="1:21" ht="38.25" customHeight="1">
      <c r="A673" s="59">
        <f t="shared" si="27"/>
        <v>358</v>
      </c>
      <c r="B673" s="29" t="str">
        <f t="shared" si="27"/>
        <v>RAIN MAN                            </v>
      </c>
      <c r="C673" s="112" t="s">
        <v>1130</v>
      </c>
      <c r="D673" s="31" t="s">
        <v>260</v>
      </c>
      <c r="E673" s="32" t="s">
        <v>2517</v>
      </c>
      <c r="F673" s="3"/>
      <c r="G673" s="71"/>
      <c r="H673" s="81"/>
      <c r="I673" s="81"/>
      <c r="J673" s="81"/>
      <c r="L673" s="8"/>
      <c r="M673" s="8"/>
      <c r="N673" s="8"/>
      <c r="O673" s="14"/>
      <c r="P673" s="3"/>
      <c r="Q673" s="3"/>
      <c r="R673" s="8" t="s">
        <v>1007</v>
      </c>
      <c r="T673" s="10">
        <v>2100</v>
      </c>
      <c r="U673" s="23" t="s">
        <v>3003</v>
      </c>
    </row>
    <row r="674" spans="1:21" ht="51" customHeight="1">
      <c r="A674" s="51">
        <f>A673+1</f>
        <v>359</v>
      </c>
      <c r="B674" s="57" t="s">
        <v>832</v>
      </c>
      <c r="C674" s="111" t="s">
        <v>1130</v>
      </c>
      <c r="D674" s="5" t="s">
        <v>162</v>
      </c>
      <c r="E674" s="12">
        <f>IF(L674*M674*N674*O674&gt;10000,FLOOR(L674*M674*N674*O674,1000),FLOOR(L674*M674*N674*O674,100))</f>
        <v>12000</v>
      </c>
      <c r="F674" s="3" t="s">
        <v>1705</v>
      </c>
      <c r="G674" s="132">
        <v>1</v>
      </c>
      <c r="H674" s="132">
        <v>1</v>
      </c>
      <c r="I674" s="132"/>
      <c r="J674" s="132"/>
      <c r="K674" s="55" t="s">
        <v>963</v>
      </c>
      <c r="L674" s="8" t="s">
        <v>1767</v>
      </c>
      <c r="M674" s="8" t="s">
        <v>1762</v>
      </c>
      <c r="N674" s="8" t="s">
        <v>2226</v>
      </c>
      <c r="O674" s="14">
        <v>0.85</v>
      </c>
      <c r="P674" s="37" t="s">
        <v>2160</v>
      </c>
      <c r="Q674" s="3" t="s">
        <v>154</v>
      </c>
      <c r="R674" s="8" t="s">
        <v>3006</v>
      </c>
      <c r="T674" s="10">
        <v>630</v>
      </c>
      <c r="U674" s="23">
        <v>1</v>
      </c>
    </row>
    <row r="675" spans="1:21" ht="38.25" customHeight="1">
      <c r="A675" s="59">
        <f>A674</f>
        <v>359</v>
      </c>
      <c r="B675" s="29" t="str">
        <f>B674</f>
        <v>RED BADGE OF COURAGE, The       </v>
      </c>
      <c r="C675" s="112" t="s">
        <v>1130</v>
      </c>
      <c r="D675" s="31" t="s">
        <v>260</v>
      </c>
      <c r="E675" s="32" t="s">
        <v>271</v>
      </c>
      <c r="F675" s="3"/>
      <c r="G675" s="71"/>
      <c r="H675" s="81"/>
      <c r="I675" s="81"/>
      <c r="J675" s="81"/>
      <c r="L675" s="8"/>
      <c r="M675" s="8"/>
      <c r="N675" s="8"/>
      <c r="O675" s="14"/>
      <c r="P675" s="3"/>
      <c r="Q675" s="3"/>
      <c r="R675" s="8" t="s">
        <v>3007</v>
      </c>
      <c r="T675" s="10">
        <v>2340</v>
      </c>
      <c r="U675" s="23" t="s">
        <v>914</v>
      </c>
    </row>
    <row r="676" spans="1:21" ht="80.25" customHeight="1">
      <c r="A676" s="51">
        <f>A675+1</f>
        <v>360</v>
      </c>
      <c r="B676" s="57" t="s">
        <v>833</v>
      </c>
      <c r="C676" s="111" t="s">
        <v>1130</v>
      </c>
      <c r="D676" s="5" t="s">
        <v>162</v>
      </c>
      <c r="E676" s="12">
        <f>IF(L676*M676*N676*O676&gt;10000,FLOOR(L676*M676*N676*O676,1000),FLOOR(L676*M676*N676*O676,100))</f>
        <v>12000</v>
      </c>
      <c r="F676" s="3" t="s">
        <v>1705</v>
      </c>
      <c r="G676" s="132">
        <v>1</v>
      </c>
      <c r="H676" s="132">
        <v>1</v>
      </c>
      <c r="I676" s="132"/>
      <c r="J676" s="132"/>
      <c r="K676" s="54" t="s">
        <v>964</v>
      </c>
      <c r="L676" s="8" t="s">
        <v>131</v>
      </c>
      <c r="M676" s="8" t="s">
        <v>1762</v>
      </c>
      <c r="N676" s="8" t="s">
        <v>247</v>
      </c>
      <c r="O676" s="14">
        <v>0.85</v>
      </c>
      <c r="P676" s="37" t="s">
        <v>35</v>
      </c>
      <c r="Q676" s="3" t="s">
        <v>2168</v>
      </c>
      <c r="R676" s="8" t="s">
        <v>3008</v>
      </c>
      <c r="T676" s="10">
        <v>630</v>
      </c>
      <c r="U676" s="23">
        <v>1</v>
      </c>
    </row>
    <row r="677" spans="1:21" ht="38.25" customHeight="1">
      <c r="A677" s="59">
        <f>A676</f>
        <v>360</v>
      </c>
      <c r="B677" s="29" t="str">
        <f>B676</f>
        <v>RETURN OF SHERLOCK HOLMES, The</v>
      </c>
      <c r="C677" s="112" t="s">
        <v>1130</v>
      </c>
      <c r="D677" s="31" t="s">
        <v>260</v>
      </c>
      <c r="E677" s="32" t="s">
        <v>271</v>
      </c>
      <c r="F677" s="3"/>
      <c r="G677" s="71"/>
      <c r="H677" s="81"/>
      <c r="I677" s="81"/>
      <c r="J677" s="81"/>
      <c r="L677" s="8"/>
      <c r="M677" s="8"/>
      <c r="N677" s="8"/>
      <c r="O677" s="14"/>
      <c r="P677" s="3"/>
      <c r="Q677" s="3"/>
      <c r="R677" s="8" t="s">
        <v>3009</v>
      </c>
      <c r="T677" s="10">
        <v>2340</v>
      </c>
      <c r="U677" s="23" t="s">
        <v>914</v>
      </c>
    </row>
    <row r="678" spans="1:21" ht="63" customHeight="1">
      <c r="A678" s="51">
        <f>A677+1</f>
        <v>361</v>
      </c>
      <c r="B678" s="57" t="s">
        <v>834</v>
      </c>
      <c r="C678" s="111" t="s">
        <v>1130</v>
      </c>
      <c r="D678" s="5" t="s">
        <v>162</v>
      </c>
      <c r="E678" s="12">
        <f>IF(L678*M678*N678*O678&gt;10000,FLOOR(L678*M678*N678*O678,1000),FLOOR(L678*M678*N678*O678,100))</f>
        <v>13000</v>
      </c>
      <c r="F678" s="3" t="s">
        <v>2122</v>
      </c>
      <c r="G678" s="132">
        <v>1</v>
      </c>
      <c r="H678" s="132">
        <v>1</v>
      </c>
      <c r="I678" s="132"/>
      <c r="J678" s="132">
        <v>1</v>
      </c>
      <c r="K678" s="54" t="s">
        <v>3020</v>
      </c>
      <c r="L678" s="8" t="s">
        <v>1746</v>
      </c>
      <c r="M678" s="8" t="s">
        <v>2498</v>
      </c>
      <c r="N678" s="8" t="s">
        <v>2077</v>
      </c>
      <c r="O678" s="14">
        <v>0.85</v>
      </c>
      <c r="P678" s="37" t="s">
        <v>3023</v>
      </c>
      <c r="Q678" s="3" t="s">
        <v>2079</v>
      </c>
      <c r="R678" s="8" t="s">
        <v>3010</v>
      </c>
      <c r="T678" s="10">
        <v>630</v>
      </c>
      <c r="U678" s="23">
        <v>1</v>
      </c>
    </row>
    <row r="679" spans="1:21" ht="38.25" customHeight="1">
      <c r="A679" s="59">
        <f>A678</f>
        <v>361</v>
      </c>
      <c r="B679" s="29" t="str">
        <f>B678</f>
        <v>RING, The</v>
      </c>
      <c r="C679" s="112" t="s">
        <v>1130</v>
      </c>
      <c r="D679" s="31" t="s">
        <v>260</v>
      </c>
      <c r="E679" s="32" t="s">
        <v>271</v>
      </c>
      <c r="F679" s="3"/>
      <c r="G679" s="71"/>
      <c r="H679" s="81"/>
      <c r="I679" s="81"/>
      <c r="J679" s="81"/>
      <c r="L679" s="8"/>
      <c r="M679" s="8"/>
      <c r="N679" s="8"/>
      <c r="O679" s="14"/>
      <c r="P679" s="3"/>
      <c r="Q679" s="3"/>
      <c r="R679" s="8" t="s">
        <v>3011</v>
      </c>
      <c r="T679" s="10">
        <v>2340</v>
      </c>
      <c r="U679" s="23" t="s">
        <v>914</v>
      </c>
    </row>
    <row r="680" spans="1:21" ht="38.25" customHeight="1">
      <c r="A680" s="59">
        <f>A679</f>
        <v>361</v>
      </c>
      <c r="B680" s="29" t="str">
        <f>B679</f>
        <v>RING, The</v>
      </c>
      <c r="C680" s="112" t="s">
        <v>1130</v>
      </c>
      <c r="D680" s="31" t="s">
        <v>260</v>
      </c>
      <c r="E680" s="32" t="s">
        <v>3003</v>
      </c>
      <c r="F680" s="3"/>
      <c r="G680" s="71"/>
      <c r="H680" s="81"/>
      <c r="I680" s="81"/>
      <c r="J680" s="81"/>
      <c r="L680" s="8"/>
      <c r="M680" s="8"/>
      <c r="N680" s="8"/>
      <c r="O680" s="14"/>
      <c r="P680" s="3"/>
      <c r="Q680" s="3"/>
      <c r="R680" s="8" t="s">
        <v>3012</v>
      </c>
      <c r="T680" s="10">
        <v>2100</v>
      </c>
      <c r="U680" s="23" t="s">
        <v>3003</v>
      </c>
    </row>
    <row r="681" spans="1:21" ht="55.5" customHeight="1">
      <c r="A681" s="51">
        <f>A680+1</f>
        <v>362</v>
      </c>
      <c r="B681" s="57" t="s">
        <v>3014</v>
      </c>
      <c r="C681" s="111" t="s">
        <v>1130</v>
      </c>
      <c r="D681" s="5" t="s">
        <v>162</v>
      </c>
      <c r="E681" s="12">
        <f>IF(L681*M681*N681*O681&gt;10000,FLOOR(L681*M681*N681*O681,1000),FLOOR(L681*M681*N681*O681,100))</f>
        <v>9100</v>
      </c>
      <c r="F681" s="3" t="s">
        <v>2122</v>
      </c>
      <c r="G681" s="132">
        <v>1</v>
      </c>
      <c r="H681" s="132">
        <v>1</v>
      </c>
      <c r="I681" s="132"/>
      <c r="J681" s="132">
        <v>1</v>
      </c>
      <c r="K681" s="54" t="s">
        <v>3021</v>
      </c>
      <c r="L681" s="8" t="s">
        <v>1746</v>
      </c>
      <c r="M681" s="8" t="s">
        <v>2498</v>
      </c>
      <c r="N681" s="8" t="s">
        <v>3018</v>
      </c>
      <c r="O681" s="14">
        <v>0.85</v>
      </c>
      <c r="P681" s="37" t="s">
        <v>3022</v>
      </c>
      <c r="Q681" s="3" t="s">
        <v>2079</v>
      </c>
      <c r="R681" s="8" t="s">
        <v>3013</v>
      </c>
      <c r="T681" s="10">
        <v>630</v>
      </c>
      <c r="U681" s="23">
        <v>1</v>
      </c>
    </row>
    <row r="682" spans="1:21" ht="38.25" customHeight="1">
      <c r="A682" s="51">
        <f>A681+1</f>
        <v>363</v>
      </c>
      <c r="B682" s="57" t="s">
        <v>835</v>
      </c>
      <c r="C682" s="111" t="s">
        <v>1130</v>
      </c>
      <c r="D682" s="5" t="s">
        <v>162</v>
      </c>
      <c r="E682" s="12">
        <f>IF(L682*M682*N682*O682&gt;10000,FLOOR(L682*M682*N682*O682,1000),FLOOR(L682*M682*N682*O682,100))</f>
        <v>9900</v>
      </c>
      <c r="F682" s="3" t="s">
        <v>869</v>
      </c>
      <c r="G682" s="132">
        <v>1</v>
      </c>
      <c r="H682" s="132"/>
      <c r="I682" s="132"/>
      <c r="J682" s="132"/>
      <c r="K682" s="54" t="s">
        <v>965</v>
      </c>
      <c r="L682" s="8" t="s">
        <v>1764</v>
      </c>
      <c r="M682" s="8" t="s">
        <v>2049</v>
      </c>
      <c r="N682" s="8" t="s">
        <v>2105</v>
      </c>
      <c r="O682" s="14">
        <v>0.9</v>
      </c>
      <c r="P682" s="37" t="s">
        <v>268</v>
      </c>
      <c r="Q682" s="3" t="s">
        <v>1351</v>
      </c>
      <c r="R682" s="8" t="s">
        <v>3015</v>
      </c>
      <c r="T682" s="10">
        <v>630</v>
      </c>
      <c r="U682" s="23">
        <v>1</v>
      </c>
    </row>
    <row r="683" spans="1:21" ht="59.25" customHeight="1">
      <c r="A683" s="51">
        <f>A682+1</f>
        <v>364</v>
      </c>
      <c r="B683" s="57" t="s">
        <v>1743</v>
      </c>
      <c r="C683" s="111" t="s">
        <v>1130</v>
      </c>
      <c r="D683" s="5" t="s">
        <v>162</v>
      </c>
      <c r="E683" s="12">
        <f>IF(L683*M683*N683*O683&gt;10000,FLOOR(L683*M683*N683*O683,1000),FLOOR(L683*M683*N683*O683,100))</f>
        <v>13000</v>
      </c>
      <c r="F683" s="3" t="s">
        <v>2101</v>
      </c>
      <c r="G683" s="132">
        <v>1</v>
      </c>
      <c r="H683" s="132">
        <v>1</v>
      </c>
      <c r="I683" s="132"/>
      <c r="J683" s="132">
        <v>1</v>
      </c>
      <c r="K683" s="54" t="s">
        <v>696</v>
      </c>
      <c r="L683" s="8">
        <v>12</v>
      </c>
      <c r="M683" s="8">
        <v>33</v>
      </c>
      <c r="N683" s="8">
        <v>43</v>
      </c>
      <c r="O683" s="14">
        <v>0.8</v>
      </c>
      <c r="P683" s="37" t="s">
        <v>697</v>
      </c>
      <c r="Q683" s="3" t="s">
        <v>2079</v>
      </c>
      <c r="R683" s="8" t="s">
        <v>3016</v>
      </c>
      <c r="T683" s="10">
        <v>630</v>
      </c>
      <c r="U683" s="23">
        <v>1</v>
      </c>
    </row>
    <row r="684" spans="1:21" ht="38.25" customHeight="1">
      <c r="A684" s="59">
        <f>A683</f>
        <v>364</v>
      </c>
      <c r="B684" s="29" t="str">
        <f>B683</f>
        <v>ROGUE TRADER                        </v>
      </c>
      <c r="C684" s="112" t="s">
        <v>1130</v>
      </c>
      <c r="D684" s="31" t="s">
        <v>260</v>
      </c>
      <c r="E684" s="32" t="s">
        <v>271</v>
      </c>
      <c r="F684" s="3"/>
      <c r="G684" s="71"/>
      <c r="H684" s="81"/>
      <c r="I684" s="81"/>
      <c r="J684" s="81"/>
      <c r="L684" s="8"/>
      <c r="M684" s="8"/>
      <c r="N684" s="8"/>
      <c r="O684" s="14"/>
      <c r="P684" s="3"/>
      <c r="Q684" s="3"/>
      <c r="R684" s="8" t="s">
        <v>1744</v>
      </c>
      <c r="T684" s="10">
        <v>2340</v>
      </c>
      <c r="U684" s="23" t="s">
        <v>914</v>
      </c>
    </row>
    <row r="685" spans="1:21" ht="38.25" customHeight="1">
      <c r="A685" s="59">
        <f>A684</f>
        <v>364</v>
      </c>
      <c r="B685" s="29" t="str">
        <f>B684</f>
        <v>ROGUE TRADER                        </v>
      </c>
      <c r="C685" s="112" t="s">
        <v>1130</v>
      </c>
      <c r="D685" s="31" t="s">
        <v>260</v>
      </c>
      <c r="E685" s="32" t="s">
        <v>3003</v>
      </c>
      <c r="F685" s="3"/>
      <c r="G685" s="71"/>
      <c r="H685" s="81"/>
      <c r="I685" s="81"/>
      <c r="J685" s="81"/>
      <c r="L685" s="8"/>
      <c r="M685" s="8"/>
      <c r="N685" s="8"/>
      <c r="O685" s="14"/>
      <c r="P685" s="3"/>
      <c r="Q685" s="3"/>
      <c r="R685" s="8" t="s">
        <v>166</v>
      </c>
      <c r="T685" s="10">
        <v>2100</v>
      </c>
      <c r="U685" s="23" t="s">
        <v>3003</v>
      </c>
    </row>
    <row r="686" spans="1:21" ht="48.75" customHeight="1">
      <c r="A686" s="51">
        <f>A685+1</f>
        <v>365</v>
      </c>
      <c r="B686" s="57" t="s">
        <v>836</v>
      </c>
      <c r="C686" s="111" t="s">
        <v>1130</v>
      </c>
      <c r="D686" s="5" t="s">
        <v>162</v>
      </c>
      <c r="E686" s="12"/>
      <c r="F686" s="3" t="s">
        <v>2378</v>
      </c>
      <c r="G686" s="132">
        <v>0</v>
      </c>
      <c r="H686" s="132">
        <v>1</v>
      </c>
      <c r="I686" s="132"/>
      <c r="J686" s="132"/>
      <c r="K686" s="54" t="s">
        <v>837</v>
      </c>
      <c r="L686" s="8">
        <v>10</v>
      </c>
      <c r="M686" s="8">
        <v>33</v>
      </c>
      <c r="N686" s="8"/>
      <c r="O686" s="14">
        <v>0.8</v>
      </c>
      <c r="P686" s="37"/>
      <c r="Q686" s="3"/>
      <c r="R686" s="8" t="s">
        <v>838</v>
      </c>
      <c r="T686" s="10">
        <v>630</v>
      </c>
      <c r="U686" s="23">
        <v>1</v>
      </c>
    </row>
    <row r="687" spans="1:21" ht="38.25" customHeight="1">
      <c r="A687" s="59">
        <f>A686</f>
        <v>365</v>
      </c>
      <c r="B687" s="29" t="str">
        <f>B686</f>
        <v>Romeo and Juliet</v>
      </c>
      <c r="C687" s="112" t="s">
        <v>1130</v>
      </c>
      <c r="D687" s="31" t="s">
        <v>260</v>
      </c>
      <c r="E687" s="32" t="s">
        <v>271</v>
      </c>
      <c r="F687" s="3" t="s">
        <v>2378</v>
      </c>
      <c r="G687" s="71"/>
      <c r="H687" s="81"/>
      <c r="I687" s="81"/>
      <c r="J687" s="81"/>
      <c r="L687" s="8"/>
      <c r="M687" s="8"/>
      <c r="N687" s="8"/>
      <c r="O687" s="14"/>
      <c r="P687" s="3"/>
      <c r="Q687" s="3"/>
      <c r="R687" s="8" t="s">
        <v>839</v>
      </c>
      <c r="T687" s="10">
        <v>2100</v>
      </c>
      <c r="U687" s="23" t="s">
        <v>3003</v>
      </c>
    </row>
    <row r="688" spans="1:21" ht="48.75" customHeight="1">
      <c r="A688" s="51">
        <f>A686+1</f>
        <v>366</v>
      </c>
      <c r="B688" s="57" t="s">
        <v>168</v>
      </c>
      <c r="C688" s="111" t="s">
        <v>1130</v>
      </c>
      <c r="D688" s="5" t="s">
        <v>162</v>
      </c>
      <c r="E688" s="12">
        <f>IF(L688*M688*N688*O688&gt;10000,FLOOR(L688*M688*N688*O688,1000),FLOOR(L688*M688*N688*O688,100))</f>
        <v>8100</v>
      </c>
      <c r="F688" s="3" t="s">
        <v>290</v>
      </c>
      <c r="G688" s="132">
        <v>1</v>
      </c>
      <c r="H688" s="132">
        <v>1</v>
      </c>
      <c r="I688" s="132"/>
      <c r="J688" s="132"/>
      <c r="K688" s="54" t="s">
        <v>325</v>
      </c>
      <c r="L688" s="8">
        <v>10</v>
      </c>
      <c r="M688" s="8">
        <v>33</v>
      </c>
      <c r="N688" s="8">
        <v>31</v>
      </c>
      <c r="O688" s="14">
        <v>0.8</v>
      </c>
      <c r="P688" s="37" t="s">
        <v>326</v>
      </c>
      <c r="Q688" s="3" t="s">
        <v>2079</v>
      </c>
      <c r="R688" s="8" t="s">
        <v>167</v>
      </c>
      <c r="T688" s="10">
        <v>630</v>
      </c>
      <c r="U688" s="23">
        <v>1</v>
      </c>
    </row>
    <row r="689" spans="1:21" ht="48.75" customHeight="1">
      <c r="A689" s="51">
        <f>A688+1</f>
        <v>367</v>
      </c>
      <c r="B689" s="57" t="s">
        <v>168</v>
      </c>
      <c r="C689" s="111" t="s">
        <v>1130</v>
      </c>
      <c r="D689" s="5" t="s">
        <v>162</v>
      </c>
      <c r="E689" s="12">
        <f>IF(L689*M689*N689*O689&gt;10000,FLOOR(L689*M689*N689*O689,1000),FLOOR(L689*M689*N689*O689,100))</f>
        <v>10000</v>
      </c>
      <c r="F689" s="3" t="s">
        <v>556</v>
      </c>
      <c r="G689" s="71"/>
      <c r="H689" s="81"/>
      <c r="I689" s="81"/>
      <c r="J689" s="81"/>
      <c r="K689" s="54" t="s">
        <v>966</v>
      </c>
      <c r="L689" s="8" t="s">
        <v>1764</v>
      </c>
      <c r="M689" s="8" t="s">
        <v>2049</v>
      </c>
      <c r="N689" s="8" t="s">
        <v>865</v>
      </c>
      <c r="O689" s="14">
        <v>0.9</v>
      </c>
      <c r="P689" s="37" t="s">
        <v>269</v>
      </c>
      <c r="Q689" s="3" t="s">
        <v>2750</v>
      </c>
      <c r="R689" s="8" t="s">
        <v>167</v>
      </c>
      <c r="T689" s="10">
        <v>630</v>
      </c>
      <c r="U689" s="23">
        <v>0</v>
      </c>
    </row>
    <row r="690" spans="1:21" ht="39" customHeight="1">
      <c r="A690" s="59">
        <f>A689</f>
        <v>367</v>
      </c>
      <c r="B690" s="29" t="str">
        <f>B689</f>
        <v>ROSA RAYE: CRIME REPORTER           </v>
      </c>
      <c r="C690" s="112" t="s">
        <v>1130</v>
      </c>
      <c r="D690" s="31" t="s">
        <v>260</v>
      </c>
      <c r="E690" s="32" t="s">
        <v>271</v>
      </c>
      <c r="F690" s="3"/>
      <c r="G690" s="71"/>
      <c r="H690" s="81"/>
      <c r="I690" s="81"/>
      <c r="J690" s="81"/>
      <c r="L690" s="8"/>
      <c r="M690" s="8"/>
      <c r="N690" s="8"/>
      <c r="O690" s="14"/>
      <c r="P690" s="3"/>
      <c r="Q690" s="3"/>
      <c r="R690" s="8" t="s">
        <v>169</v>
      </c>
      <c r="T690" s="10">
        <v>2340</v>
      </c>
      <c r="U690" s="23" t="s">
        <v>914</v>
      </c>
    </row>
    <row r="691" spans="1:21" ht="38.25" customHeight="1">
      <c r="A691" s="51" t="e">
        <f>#REF!+1</f>
        <v>#REF!</v>
      </c>
      <c r="B691" s="57" t="s">
        <v>842</v>
      </c>
      <c r="C691" s="111" t="s">
        <v>1130</v>
      </c>
      <c r="D691" s="5" t="s">
        <v>162</v>
      </c>
      <c r="E691" s="12">
        <f>IF(L691*M691*N691*O691&gt;10000,FLOOR(L691*M691*N691*O691,1000),FLOOR(L691*M691*N691*O691,100))</f>
        <v>8300</v>
      </c>
      <c r="F691" s="3" t="s">
        <v>2052</v>
      </c>
      <c r="G691" s="132"/>
      <c r="H691" s="132"/>
      <c r="I691" s="132"/>
      <c r="J691" s="132"/>
      <c r="K691" s="34" t="s">
        <v>967</v>
      </c>
      <c r="L691" s="8">
        <v>11</v>
      </c>
      <c r="M691" s="8">
        <v>33</v>
      </c>
      <c r="N691" s="8">
        <v>27</v>
      </c>
      <c r="O691" s="14">
        <v>0.85</v>
      </c>
      <c r="P691" s="37" t="s">
        <v>327</v>
      </c>
      <c r="Q691" s="3" t="s">
        <v>2079</v>
      </c>
      <c r="R691" s="8" t="s">
        <v>170</v>
      </c>
      <c r="T691" s="10">
        <v>630</v>
      </c>
      <c r="U691" s="23">
        <v>1</v>
      </c>
    </row>
    <row r="692" spans="1:21" ht="38.25" customHeight="1">
      <c r="A692" s="59" t="e">
        <f>A691</f>
        <v>#REF!</v>
      </c>
      <c r="B692" s="29" t="str">
        <f>B691</f>
        <v>ROYAL FAMILY, The</v>
      </c>
      <c r="C692" s="112" t="s">
        <v>1130</v>
      </c>
      <c r="D692" s="31" t="s">
        <v>260</v>
      </c>
      <c r="E692" s="32" t="s">
        <v>271</v>
      </c>
      <c r="F692" s="3"/>
      <c r="G692" s="71"/>
      <c r="H692" s="81"/>
      <c r="I692" s="81"/>
      <c r="J692" s="81"/>
      <c r="L692" s="8"/>
      <c r="M692" s="8"/>
      <c r="N692" s="8"/>
      <c r="O692" s="14"/>
      <c r="P692" s="3"/>
      <c r="Q692" s="3"/>
      <c r="R692" s="8" t="s">
        <v>171</v>
      </c>
      <c r="T692" s="10">
        <v>2340</v>
      </c>
      <c r="U692" s="23" t="s">
        <v>914</v>
      </c>
    </row>
    <row r="693" spans="1:21" ht="63.75" customHeight="1">
      <c r="A693" s="51" t="e">
        <f>A692+1</f>
        <v>#REF!</v>
      </c>
      <c r="B693" s="57" t="s">
        <v>840</v>
      </c>
      <c r="C693" s="111" t="s">
        <v>1130</v>
      </c>
      <c r="D693" s="5" t="s">
        <v>162</v>
      </c>
      <c r="E693" s="12">
        <f>IF(L693*M693*N693*O693&gt;10000,FLOOR(L693*M693*N693*O693,1000),FLOOR(L693*M693*N693*O693,100))</f>
        <v>20000</v>
      </c>
      <c r="F693" s="3" t="s">
        <v>2052</v>
      </c>
      <c r="G693" s="132"/>
      <c r="H693" s="132"/>
      <c r="I693" s="132"/>
      <c r="J693" s="132"/>
      <c r="K693" s="54" t="s">
        <v>406</v>
      </c>
      <c r="L693" s="8">
        <v>12</v>
      </c>
      <c r="M693" s="8">
        <v>33</v>
      </c>
      <c r="N693" s="8">
        <v>66</v>
      </c>
      <c r="O693" s="14">
        <v>0.8</v>
      </c>
      <c r="P693" s="37" t="s">
        <v>407</v>
      </c>
      <c r="Q693" s="3" t="s">
        <v>2079</v>
      </c>
      <c r="R693" s="8" t="s">
        <v>172</v>
      </c>
      <c r="T693" s="10">
        <v>630</v>
      </c>
      <c r="U693" s="23">
        <v>1</v>
      </c>
    </row>
    <row r="694" spans="1:21" ht="38.25" customHeight="1">
      <c r="A694" s="59" t="e">
        <f>A693</f>
        <v>#REF!</v>
      </c>
      <c r="B694" s="29" t="str">
        <f>B693</f>
        <v>SCANDAL IN BOHEMIA , A    </v>
      </c>
      <c r="C694" s="112" t="s">
        <v>1130</v>
      </c>
      <c r="D694" s="31" t="s">
        <v>260</v>
      </c>
      <c r="E694" s="32" t="s">
        <v>271</v>
      </c>
      <c r="F694" s="3"/>
      <c r="G694" s="71"/>
      <c r="H694" s="81"/>
      <c r="I694" s="81"/>
      <c r="J694" s="81"/>
      <c r="L694" s="8"/>
      <c r="M694" s="8"/>
      <c r="N694" s="8"/>
      <c r="O694" s="14"/>
      <c r="P694" s="3"/>
      <c r="Q694" s="3"/>
      <c r="R694" s="8" t="s">
        <v>872</v>
      </c>
      <c r="T694" s="10">
        <v>2340</v>
      </c>
      <c r="U694" s="23" t="s">
        <v>914</v>
      </c>
    </row>
    <row r="695" spans="1:21" ht="80.25" customHeight="1">
      <c r="A695" s="51" t="e">
        <f>A694+1</f>
        <v>#REF!</v>
      </c>
      <c r="B695" s="57" t="s">
        <v>841</v>
      </c>
      <c r="C695" s="111" t="s">
        <v>1130</v>
      </c>
      <c r="D695" s="5" t="s">
        <v>162</v>
      </c>
      <c r="E695" s="12">
        <f>IF(L695*M695*N695*O695&gt;10000,FLOOR(L695*M695*N695*O695,1000),FLOOR(L695*M695*N695*O695,100))</f>
        <v>9700</v>
      </c>
      <c r="F695" s="3" t="s">
        <v>871</v>
      </c>
      <c r="G695" s="132"/>
      <c r="H695" s="132"/>
      <c r="I695" s="132"/>
      <c r="J695" s="132"/>
      <c r="L695" s="8" t="s">
        <v>131</v>
      </c>
      <c r="M695" s="8" t="s">
        <v>1762</v>
      </c>
      <c r="N695" s="8" t="s">
        <v>2192</v>
      </c>
      <c r="O695" s="14">
        <v>0.85</v>
      </c>
      <c r="P695" s="37" t="s">
        <v>2337</v>
      </c>
      <c r="Q695" s="3" t="s">
        <v>554</v>
      </c>
      <c r="R695" s="8" t="s">
        <v>873</v>
      </c>
      <c r="T695" s="10">
        <v>630</v>
      </c>
      <c r="U695" s="23">
        <v>1</v>
      </c>
    </row>
    <row r="696" spans="1:21" ht="38.25" customHeight="1">
      <c r="A696" s="59" t="e">
        <f>A695</f>
        <v>#REF!</v>
      </c>
      <c r="B696" s="29" t="str">
        <f>B695</f>
        <v>SECRET AGENT, The</v>
      </c>
      <c r="C696" s="112" t="s">
        <v>1130</v>
      </c>
      <c r="D696" s="31" t="s">
        <v>260</v>
      </c>
      <c r="E696" s="32" t="s">
        <v>271</v>
      </c>
      <c r="F696" s="3"/>
      <c r="G696" s="71"/>
      <c r="H696" s="81"/>
      <c r="I696" s="81"/>
      <c r="J696" s="81"/>
      <c r="L696" s="8"/>
      <c r="M696" s="8"/>
      <c r="N696" s="8"/>
      <c r="O696" s="14"/>
      <c r="P696" s="3"/>
      <c r="Q696" s="3"/>
      <c r="R696" s="8" t="s">
        <v>874</v>
      </c>
      <c r="T696" s="10">
        <v>2340</v>
      </c>
      <c r="U696" s="23" t="s">
        <v>914</v>
      </c>
    </row>
    <row r="697" spans="1:21" ht="45" customHeight="1">
      <c r="A697" s="51" t="e">
        <f>A696+1</f>
        <v>#REF!</v>
      </c>
      <c r="B697" s="57" t="s">
        <v>3076</v>
      </c>
      <c r="C697" s="111" t="s">
        <v>1130</v>
      </c>
      <c r="D697" s="5" t="s">
        <v>162</v>
      </c>
      <c r="E697" s="12">
        <f>IF(L697*M697*N697*O697&gt;10000,FLOOR(L697*M697*N697*O697,1000),FLOOR(L697*M697*N697*O697,100))</f>
        <v>7900</v>
      </c>
      <c r="F697" s="3" t="s">
        <v>2161</v>
      </c>
      <c r="G697" s="132"/>
      <c r="H697" s="132"/>
      <c r="I697" s="132"/>
      <c r="J697" s="132"/>
      <c r="K697" s="55" t="s">
        <v>3175</v>
      </c>
      <c r="L697" s="8" t="s">
        <v>679</v>
      </c>
      <c r="M697" s="8" t="s">
        <v>1618</v>
      </c>
      <c r="N697" s="8" t="s">
        <v>2193</v>
      </c>
      <c r="O697" s="14">
        <v>0.8</v>
      </c>
      <c r="P697" s="37" t="s">
        <v>2162</v>
      </c>
      <c r="Q697" s="3" t="s">
        <v>141</v>
      </c>
      <c r="R697" s="8" t="s">
        <v>1008</v>
      </c>
      <c r="T697" s="10">
        <v>630</v>
      </c>
      <c r="U697" s="23">
        <v>1</v>
      </c>
    </row>
    <row r="698" spans="1:21" ht="38.25" customHeight="1">
      <c r="A698" s="59" t="e">
        <f aca="true" t="shared" si="28" ref="A698:B704">A697</f>
        <v>#REF!</v>
      </c>
      <c r="B698" s="29" t="str">
        <f t="shared" si="28"/>
        <v>SENSE &amp; SENSIBILITY                 </v>
      </c>
      <c r="C698" s="112" t="s">
        <v>1130</v>
      </c>
      <c r="D698" s="31" t="s">
        <v>260</v>
      </c>
      <c r="E698" s="32" t="s">
        <v>272</v>
      </c>
      <c r="F698" s="3"/>
      <c r="G698" s="71"/>
      <c r="H698" s="81"/>
      <c r="I698" s="81"/>
      <c r="J698" s="81"/>
      <c r="L698" s="8"/>
      <c r="M698" s="8"/>
      <c r="N698" s="8"/>
      <c r="O698" s="14"/>
      <c r="P698" s="3"/>
      <c r="Q698" s="3"/>
      <c r="R698" s="8" t="s">
        <v>3077</v>
      </c>
      <c r="T698" s="160">
        <v>2500</v>
      </c>
      <c r="U698" s="23" t="s">
        <v>3000</v>
      </c>
    </row>
    <row r="699" spans="1:21" ht="38.25" customHeight="1">
      <c r="A699" s="59" t="e">
        <f t="shared" si="28"/>
        <v>#REF!</v>
      </c>
      <c r="B699" s="29" t="str">
        <f t="shared" si="28"/>
        <v>SENSE &amp; SENSIBILITY                 </v>
      </c>
      <c r="C699" s="112" t="s">
        <v>1130</v>
      </c>
      <c r="D699" s="31" t="s">
        <v>260</v>
      </c>
      <c r="E699" s="32" t="s">
        <v>271</v>
      </c>
      <c r="F699" s="3"/>
      <c r="G699" s="71"/>
      <c r="H699" s="81"/>
      <c r="I699" s="81"/>
      <c r="J699" s="81"/>
      <c r="L699" s="8"/>
      <c r="M699" s="8"/>
      <c r="N699" s="8"/>
      <c r="O699" s="14"/>
      <c r="P699" s="3"/>
      <c r="Q699" s="3"/>
      <c r="R699" s="8" t="s">
        <v>3078</v>
      </c>
      <c r="T699" s="10">
        <v>2340</v>
      </c>
      <c r="U699" s="23" t="s">
        <v>914</v>
      </c>
    </row>
    <row r="700" spans="1:21" ht="38.25" customHeight="1">
      <c r="A700" s="59" t="e">
        <f t="shared" si="28"/>
        <v>#REF!</v>
      </c>
      <c r="B700" s="29" t="str">
        <f t="shared" si="28"/>
        <v>SENSE &amp; SENSIBILITY                 </v>
      </c>
      <c r="C700" s="112" t="s">
        <v>1130</v>
      </c>
      <c r="D700" s="31" t="s">
        <v>260</v>
      </c>
      <c r="E700" s="32" t="s">
        <v>3003</v>
      </c>
      <c r="F700" s="3"/>
      <c r="G700" s="71"/>
      <c r="H700" s="81"/>
      <c r="I700" s="81"/>
      <c r="J700" s="81"/>
      <c r="L700" s="8"/>
      <c r="M700" s="8"/>
      <c r="N700" s="8"/>
      <c r="O700" s="14"/>
      <c r="P700" s="3"/>
      <c r="Q700" s="3"/>
      <c r="R700" s="8" t="s">
        <v>3079</v>
      </c>
      <c r="T700" s="10">
        <v>2100</v>
      </c>
      <c r="U700" s="23" t="s">
        <v>3003</v>
      </c>
    </row>
    <row r="701" spans="1:21" ht="60.75" customHeight="1">
      <c r="A701" s="51" t="e">
        <f>A700+1</f>
        <v>#REF!</v>
      </c>
      <c r="B701" s="57" t="s">
        <v>3083</v>
      </c>
      <c r="C701" s="111" t="s">
        <v>1130</v>
      </c>
      <c r="D701" s="5" t="s">
        <v>162</v>
      </c>
      <c r="E701" s="12">
        <f>IF(L701*M701*N701*O701&gt;10000,FLOOR(L701*M701*N701*O701,1000),FLOOR(L701*M701*N701*O701,100))</f>
        <v>7800</v>
      </c>
      <c r="F701" s="3" t="s">
        <v>290</v>
      </c>
      <c r="G701" s="132">
        <v>1</v>
      </c>
      <c r="H701" s="132">
        <v>1</v>
      </c>
      <c r="I701" s="132"/>
      <c r="J701" s="132"/>
      <c r="K701" s="54" t="s">
        <v>964</v>
      </c>
      <c r="L701" s="8" t="s">
        <v>131</v>
      </c>
      <c r="M701" s="8" t="s">
        <v>1762</v>
      </c>
      <c r="N701" s="8" t="s">
        <v>1086</v>
      </c>
      <c r="O701" s="14">
        <v>0.85</v>
      </c>
      <c r="P701" s="37" t="s">
        <v>546</v>
      </c>
      <c r="Q701" s="3" t="s">
        <v>547</v>
      </c>
      <c r="R701" s="8" t="s">
        <v>3082</v>
      </c>
      <c r="T701" s="10">
        <v>630</v>
      </c>
      <c r="U701" s="23">
        <v>1</v>
      </c>
    </row>
    <row r="702" spans="1:21" ht="45.75" customHeight="1">
      <c r="A702" s="59" t="e">
        <f t="shared" si="28"/>
        <v>#REF!</v>
      </c>
      <c r="B702" s="29" t="str">
        <f>B701</f>
        <v>SHERLOCK HOLMES &amp; MYSTERY BOSCOM    </v>
      </c>
      <c r="C702" s="112" t="s">
        <v>1130</v>
      </c>
      <c r="D702" s="31" t="s">
        <v>260</v>
      </c>
      <c r="E702" s="32" t="s">
        <v>272</v>
      </c>
      <c r="F702" s="3"/>
      <c r="G702" s="71"/>
      <c r="H702" s="81"/>
      <c r="I702" s="81"/>
      <c r="J702" s="81"/>
      <c r="L702" s="8"/>
      <c r="M702" s="8"/>
      <c r="N702" s="8"/>
      <c r="O702" s="14"/>
      <c r="P702" s="3"/>
      <c r="Q702" s="3"/>
      <c r="R702" s="8" t="s">
        <v>3084</v>
      </c>
      <c r="T702" s="160">
        <v>2500</v>
      </c>
      <c r="U702" s="23" t="s">
        <v>3000</v>
      </c>
    </row>
    <row r="703" spans="1:21" ht="49.5" customHeight="1">
      <c r="A703" s="59" t="e">
        <f t="shared" si="28"/>
        <v>#REF!</v>
      </c>
      <c r="B703" s="29" t="str">
        <f>B702</f>
        <v>SHERLOCK HOLMES &amp; MYSTERY BOSCOM    </v>
      </c>
      <c r="C703" s="112" t="s">
        <v>1130</v>
      </c>
      <c r="D703" s="31" t="s">
        <v>260</v>
      </c>
      <c r="E703" s="32" t="s">
        <v>3003</v>
      </c>
      <c r="F703" s="3"/>
      <c r="G703" s="71"/>
      <c r="H703" s="81"/>
      <c r="I703" s="81"/>
      <c r="J703" s="81"/>
      <c r="L703" s="8"/>
      <c r="M703" s="8"/>
      <c r="N703" s="8"/>
      <c r="O703" s="14"/>
      <c r="P703" s="3"/>
      <c r="Q703" s="3"/>
      <c r="R703" s="8" t="s">
        <v>3080</v>
      </c>
      <c r="T703" s="10">
        <v>2100</v>
      </c>
      <c r="U703" s="23" t="s">
        <v>3003</v>
      </c>
    </row>
    <row r="704" spans="1:21" ht="38.25" customHeight="1">
      <c r="A704" s="59" t="e">
        <f t="shared" si="28"/>
        <v>#REF!</v>
      </c>
      <c r="B704" s="29" t="str">
        <f>B703</f>
        <v>SHERLOCK HOLMES &amp; MYSTERY BOSCOM    </v>
      </c>
      <c r="C704" s="112" t="s">
        <v>1130</v>
      </c>
      <c r="D704" s="31" t="s">
        <v>260</v>
      </c>
      <c r="E704" s="32" t="s">
        <v>271</v>
      </c>
      <c r="F704" s="3"/>
      <c r="G704" s="71"/>
      <c r="H704" s="81"/>
      <c r="I704" s="81"/>
      <c r="J704" s="81"/>
      <c r="L704" s="8"/>
      <c r="M704" s="8"/>
      <c r="N704" s="8"/>
      <c r="O704" s="14"/>
      <c r="P704" s="3"/>
      <c r="Q704" s="3"/>
      <c r="R704" s="8" t="s">
        <v>3081</v>
      </c>
      <c r="T704" s="10">
        <v>2340</v>
      </c>
      <c r="U704" s="23" t="s">
        <v>914</v>
      </c>
    </row>
    <row r="705" spans="1:21" ht="81.75" customHeight="1">
      <c r="A705" s="51" t="e">
        <f>A702+1</f>
        <v>#REF!</v>
      </c>
      <c r="B705" s="57" t="s">
        <v>3086</v>
      </c>
      <c r="C705" s="111" t="s">
        <v>1130</v>
      </c>
      <c r="D705" s="5" t="s">
        <v>2441</v>
      </c>
      <c r="E705" s="12">
        <v>17000</v>
      </c>
      <c r="F705" s="3" t="s">
        <v>290</v>
      </c>
      <c r="G705" s="132"/>
      <c r="H705" s="132"/>
      <c r="I705" s="132"/>
      <c r="J705" s="132"/>
      <c r="K705" s="54" t="s">
        <v>2442</v>
      </c>
      <c r="L705" s="8" t="s">
        <v>1746</v>
      </c>
      <c r="M705" s="8" t="s">
        <v>2498</v>
      </c>
      <c r="N705" s="8" t="s">
        <v>2443</v>
      </c>
      <c r="O705" s="14">
        <v>0.85</v>
      </c>
      <c r="P705" s="37" t="s">
        <v>1608</v>
      </c>
      <c r="Q705" s="3" t="s">
        <v>554</v>
      </c>
      <c r="R705" s="8" t="s">
        <v>3085</v>
      </c>
      <c r="T705" s="10">
        <v>630</v>
      </c>
      <c r="U705" s="23">
        <v>1</v>
      </c>
    </row>
    <row r="706" spans="1:21" ht="38.25" customHeight="1">
      <c r="A706" s="59" t="e">
        <f>A705</f>
        <v>#REF!</v>
      </c>
      <c r="B706" s="29" t="str">
        <f>B705</f>
        <v>SILAS MARNER                        </v>
      </c>
      <c r="C706" s="112" t="s">
        <v>1130</v>
      </c>
      <c r="D706" s="31" t="s">
        <v>260</v>
      </c>
      <c r="E706" s="32" t="s">
        <v>271</v>
      </c>
      <c r="F706" s="3"/>
      <c r="G706" s="71"/>
      <c r="H706" s="81"/>
      <c r="I706" s="81"/>
      <c r="J706" s="81"/>
      <c r="L706" s="8"/>
      <c r="M706" s="8"/>
      <c r="N706" s="8"/>
      <c r="O706" s="14"/>
      <c r="P706" s="3"/>
      <c r="Q706" s="3"/>
      <c r="R706" s="8" t="s">
        <v>3087</v>
      </c>
      <c r="T706" s="10">
        <v>2340</v>
      </c>
      <c r="U706" s="23" t="s">
        <v>914</v>
      </c>
    </row>
    <row r="707" spans="1:21" ht="38.25" customHeight="1">
      <c r="A707" s="51" t="e">
        <f>A706+1</f>
        <v>#REF!</v>
      </c>
      <c r="B707" s="57" t="s">
        <v>3089</v>
      </c>
      <c r="C707" s="111" t="s">
        <v>1130</v>
      </c>
      <c r="D707" s="5" t="s">
        <v>162</v>
      </c>
      <c r="E707" s="12">
        <f>IF(L707*M707*N707*O707&gt;10000,FLOOR(L707*M707*N707*O707,1000),FLOOR(L707*M707*N707*O707,100))</f>
        <v>9500</v>
      </c>
      <c r="F707" s="3" t="s">
        <v>2052</v>
      </c>
      <c r="G707" s="132"/>
      <c r="H707" s="132"/>
      <c r="I707" s="132"/>
      <c r="J707" s="132"/>
      <c r="K707" s="54" t="s">
        <v>1609</v>
      </c>
      <c r="L707" s="8" t="s">
        <v>1746</v>
      </c>
      <c r="M707" s="8" t="s">
        <v>2498</v>
      </c>
      <c r="N707" s="8" t="s">
        <v>2498</v>
      </c>
      <c r="O707" s="14">
        <v>0.8</v>
      </c>
      <c r="P707" s="37" t="s">
        <v>1610</v>
      </c>
      <c r="Q707" s="3" t="s">
        <v>554</v>
      </c>
      <c r="R707" s="8" t="s">
        <v>3088</v>
      </c>
      <c r="T707" s="10">
        <v>630</v>
      </c>
      <c r="U707" s="23">
        <v>1</v>
      </c>
    </row>
    <row r="708" spans="1:21" ht="38.25" customHeight="1">
      <c r="A708" s="59" t="e">
        <f>A707</f>
        <v>#REF!</v>
      </c>
      <c r="B708" s="29" t="str">
        <f>B707</f>
        <v>SIX GHOST STORIES                   </v>
      </c>
      <c r="C708" s="112" t="s">
        <v>1130</v>
      </c>
      <c r="D708" s="31" t="s">
        <v>260</v>
      </c>
      <c r="E708" s="32" t="s">
        <v>271</v>
      </c>
      <c r="F708" s="3"/>
      <c r="G708" s="71"/>
      <c r="H708" s="81"/>
      <c r="I708" s="81"/>
      <c r="J708" s="81"/>
      <c r="L708" s="8"/>
      <c r="M708" s="8"/>
      <c r="N708" s="8"/>
      <c r="O708" s="14"/>
      <c r="P708" s="3"/>
      <c r="Q708" s="3"/>
      <c r="R708" s="8" t="s">
        <v>3090</v>
      </c>
      <c r="T708" s="10">
        <v>2340</v>
      </c>
      <c r="U708" s="23" t="s">
        <v>914</v>
      </c>
    </row>
    <row r="709" spans="1:21" ht="129" customHeight="1">
      <c r="A709" s="51" t="e">
        <f>A708+1</f>
        <v>#REF!</v>
      </c>
      <c r="B709" s="57" t="s">
        <v>843</v>
      </c>
      <c r="C709" s="111" t="s">
        <v>1130</v>
      </c>
      <c r="D709" s="5" t="s">
        <v>162</v>
      </c>
      <c r="E709" s="12">
        <f>IF(L709*M709*N709*O709&gt;10000,FLOOR(L709*M709*N709*O709,1000),FLOOR(L709*M709*N709*O709,100))</f>
        <v>12000</v>
      </c>
      <c r="F709" s="3" t="s">
        <v>290</v>
      </c>
      <c r="G709" s="132">
        <v>1</v>
      </c>
      <c r="H709" s="132">
        <v>1</v>
      </c>
      <c r="I709" s="132"/>
      <c r="J709" s="132">
        <v>1</v>
      </c>
      <c r="K709" s="54" t="s">
        <v>230</v>
      </c>
      <c r="L709" s="8" t="s">
        <v>1746</v>
      </c>
      <c r="M709" s="8" t="s">
        <v>2498</v>
      </c>
      <c r="N709" s="8" t="s">
        <v>231</v>
      </c>
      <c r="O709" s="14">
        <v>0.83</v>
      </c>
      <c r="P709" s="37" t="s">
        <v>232</v>
      </c>
      <c r="Q709" s="3" t="s">
        <v>2501</v>
      </c>
      <c r="R709" s="8" t="s">
        <v>3091</v>
      </c>
      <c r="T709" s="10">
        <v>630</v>
      </c>
      <c r="U709" s="23">
        <v>1</v>
      </c>
    </row>
    <row r="710" spans="1:21" ht="38.25" customHeight="1">
      <c r="A710" s="51" t="e">
        <f>A709+1</f>
        <v>#REF!</v>
      </c>
      <c r="B710" s="57" t="s">
        <v>3093</v>
      </c>
      <c r="C710" s="111" t="s">
        <v>1130</v>
      </c>
      <c r="D710" s="5" t="s">
        <v>162</v>
      </c>
      <c r="E710" s="12">
        <f>IF(L710*M710*N710*O710&gt;10000,FLOOR(L710*M710*N710*O710,1000),FLOOR(L710*M710*N710*O710,100))</f>
        <v>7400</v>
      </c>
      <c r="F710" s="3"/>
      <c r="G710" s="132"/>
      <c r="H710" s="132"/>
      <c r="I710" s="132"/>
      <c r="J710" s="132"/>
      <c r="L710" s="8" t="s">
        <v>131</v>
      </c>
      <c r="M710" s="8" t="s">
        <v>1762</v>
      </c>
      <c r="N710" s="8" t="s">
        <v>254</v>
      </c>
      <c r="O710" s="14">
        <v>0.8</v>
      </c>
      <c r="P710" s="37"/>
      <c r="Q710" s="3" t="s">
        <v>878</v>
      </c>
      <c r="R710" s="8" t="s">
        <v>3092</v>
      </c>
      <c r="T710" s="10">
        <v>630</v>
      </c>
      <c r="U710" s="23">
        <v>1</v>
      </c>
    </row>
    <row r="711" spans="1:21" ht="38.25" customHeight="1">
      <c r="A711" s="59" t="e">
        <f>A710</f>
        <v>#REF!</v>
      </c>
      <c r="B711" s="29" t="str">
        <f>B710</f>
        <v>ST AGNES' STAND                     </v>
      </c>
      <c r="C711" s="112" t="s">
        <v>1130</v>
      </c>
      <c r="D711" s="31" t="s">
        <v>260</v>
      </c>
      <c r="E711" s="32" t="s">
        <v>271</v>
      </c>
      <c r="F711" s="3"/>
      <c r="G711" s="71"/>
      <c r="H711" s="81"/>
      <c r="I711" s="81"/>
      <c r="J711" s="81"/>
      <c r="L711" s="8"/>
      <c r="M711" s="8"/>
      <c r="N711" s="8"/>
      <c r="O711" s="14"/>
      <c r="P711" s="3"/>
      <c r="Q711" s="3"/>
      <c r="R711" s="8" t="s">
        <v>3094</v>
      </c>
      <c r="T711" s="10">
        <v>2340</v>
      </c>
      <c r="U711" s="23" t="s">
        <v>914</v>
      </c>
    </row>
    <row r="712" spans="1:21" ht="115.5" customHeight="1">
      <c r="A712" s="51" t="e">
        <f>A711+1</f>
        <v>#REF!</v>
      </c>
      <c r="B712" s="57" t="s">
        <v>3096</v>
      </c>
      <c r="C712" s="111" t="s">
        <v>1130</v>
      </c>
      <c r="D712" s="5" t="s">
        <v>162</v>
      </c>
      <c r="E712" s="12">
        <f>IF(L712*M712*N712*O712&gt;10000,FLOOR(L712*M712*N712*O712,1000),FLOOR(L712*M712*N712*O712,100))</f>
        <v>8000</v>
      </c>
      <c r="F712" s="3" t="s">
        <v>556</v>
      </c>
      <c r="G712" s="132"/>
      <c r="H712" s="132"/>
      <c r="I712" s="132"/>
      <c r="J712" s="132"/>
      <c r="K712" s="54" t="s">
        <v>3155</v>
      </c>
      <c r="L712" s="8" t="s">
        <v>2048</v>
      </c>
      <c r="M712" s="8" t="s">
        <v>2049</v>
      </c>
      <c r="N712" s="8" t="s">
        <v>305</v>
      </c>
      <c r="O712" s="14">
        <v>0.8</v>
      </c>
      <c r="P712" s="37" t="s">
        <v>1325</v>
      </c>
      <c r="Q712" s="3" t="s">
        <v>555</v>
      </c>
      <c r="R712" s="8" t="s">
        <v>3095</v>
      </c>
      <c r="T712" s="10">
        <v>630</v>
      </c>
      <c r="U712" s="23">
        <v>1</v>
      </c>
    </row>
    <row r="713" spans="1:21" ht="40.5" customHeight="1">
      <c r="A713" s="59" t="e">
        <f>A712</f>
        <v>#REF!</v>
      </c>
      <c r="B713" s="29" t="str">
        <f>B712</f>
        <v>STARGATE                            </v>
      </c>
      <c r="C713" s="111" t="s">
        <v>1130</v>
      </c>
      <c r="D713" s="5" t="s">
        <v>162</v>
      </c>
      <c r="E713" s="12">
        <f>IF(L713*M713*N713*O713&gt;10000,FLOOR(L713*M713*N713*O713,1000),FLOOR(L713*M713*N713*O713,100))</f>
        <v>8000</v>
      </c>
      <c r="F713" s="3" t="s">
        <v>552</v>
      </c>
      <c r="G713" s="71"/>
      <c r="H713" s="81"/>
      <c r="I713" s="81"/>
      <c r="J713" s="81"/>
      <c r="K713" s="54" t="s">
        <v>3155</v>
      </c>
      <c r="L713" s="8" t="s">
        <v>2048</v>
      </c>
      <c r="M713" s="8" t="s">
        <v>2049</v>
      </c>
      <c r="N713" s="8" t="s">
        <v>305</v>
      </c>
      <c r="O713" s="14">
        <v>0.8</v>
      </c>
      <c r="P713" s="37" t="s">
        <v>880</v>
      </c>
      <c r="Q713" s="3" t="s">
        <v>2750</v>
      </c>
      <c r="R713" s="8" t="s">
        <v>3095</v>
      </c>
      <c r="T713" s="10">
        <v>630</v>
      </c>
      <c r="U713" s="23">
        <v>0</v>
      </c>
    </row>
    <row r="714" spans="1:21" ht="38.25" customHeight="1">
      <c r="A714" s="59" t="e">
        <f>A713</f>
        <v>#REF!</v>
      </c>
      <c r="B714" s="29" t="str">
        <f>B713</f>
        <v>STARGATE                            </v>
      </c>
      <c r="C714" s="112" t="s">
        <v>1130</v>
      </c>
      <c r="D714" s="31" t="s">
        <v>260</v>
      </c>
      <c r="E714" s="32" t="s">
        <v>271</v>
      </c>
      <c r="F714" s="3"/>
      <c r="G714" s="71"/>
      <c r="H714" s="81"/>
      <c r="I714" s="81"/>
      <c r="J714" s="81"/>
      <c r="L714" s="8"/>
      <c r="M714" s="8"/>
      <c r="N714" s="8"/>
      <c r="O714" s="14"/>
      <c r="P714" s="3"/>
      <c r="Q714" s="3"/>
      <c r="R714" s="8" t="s">
        <v>3097</v>
      </c>
      <c r="T714" s="10">
        <v>2340</v>
      </c>
      <c r="U714" s="23" t="s">
        <v>914</v>
      </c>
    </row>
    <row r="715" spans="1:21" ht="38.25" customHeight="1">
      <c r="A715" s="51" t="e">
        <f>A714+1</f>
        <v>#REF!</v>
      </c>
      <c r="B715" s="57" t="s">
        <v>3099</v>
      </c>
      <c r="C715" s="111" t="s">
        <v>1130</v>
      </c>
      <c r="D715" s="5" t="s">
        <v>162</v>
      </c>
      <c r="E715" s="12">
        <f>IF(L715*M715*N715*O715&gt;10000,FLOOR(L715*M715*N715*O715,1000),FLOOR(L715*M715*N715*O715,100))</f>
        <v>13000</v>
      </c>
      <c r="F715" s="3"/>
      <c r="G715" s="132"/>
      <c r="H715" s="132"/>
      <c r="I715" s="132"/>
      <c r="J715" s="132"/>
      <c r="L715" s="8" t="s">
        <v>131</v>
      </c>
      <c r="M715" s="8" t="s">
        <v>1762</v>
      </c>
      <c r="N715" s="8" t="s">
        <v>2191</v>
      </c>
      <c r="O715" s="14">
        <v>0.85</v>
      </c>
      <c r="P715" s="37"/>
      <c r="Q715" s="3" t="s">
        <v>555</v>
      </c>
      <c r="R715" s="8" t="s">
        <v>3098</v>
      </c>
      <c r="T715" s="10">
        <v>630</v>
      </c>
      <c r="U715" s="23">
        <v>1</v>
      </c>
    </row>
    <row r="716" spans="1:21" ht="38.25" customHeight="1">
      <c r="A716" s="59" t="e">
        <f>A715</f>
        <v>#REF!</v>
      </c>
      <c r="B716" s="29" t="str">
        <f>B715</f>
        <v>STORIES FROM SHAKESPEARE            </v>
      </c>
      <c r="C716" s="112" t="s">
        <v>1130</v>
      </c>
      <c r="D716" s="31" t="s">
        <v>261</v>
      </c>
      <c r="E716" s="32" t="s">
        <v>271</v>
      </c>
      <c r="F716" s="3"/>
      <c r="G716" s="71"/>
      <c r="H716" s="81"/>
      <c r="I716" s="81"/>
      <c r="J716" s="81"/>
      <c r="L716" s="8"/>
      <c r="M716" s="8"/>
      <c r="N716" s="8"/>
      <c r="O716" s="14"/>
      <c r="P716" s="3"/>
      <c r="Q716" s="3"/>
      <c r="R716" s="8" t="s">
        <v>3100</v>
      </c>
      <c r="T716" s="10">
        <v>2340</v>
      </c>
      <c r="U716" s="23" t="s">
        <v>914</v>
      </c>
    </row>
    <row r="717" spans="1:21" ht="57.75" customHeight="1">
      <c r="A717" s="51" t="e">
        <f>A716+1</f>
        <v>#REF!</v>
      </c>
      <c r="B717" s="57" t="s">
        <v>844</v>
      </c>
      <c r="C717" s="111" t="s">
        <v>1130</v>
      </c>
      <c r="D717" s="5" t="s">
        <v>162</v>
      </c>
      <c r="E717" s="12">
        <f>IF(L717*M717*N717*O717&gt;10000,FLOOR(L717*M717*N717*O717,1000),FLOOR(L717*M717*N717*O717,100))</f>
        <v>12000</v>
      </c>
      <c r="F717" s="3" t="s">
        <v>2228</v>
      </c>
      <c r="G717" s="132"/>
      <c r="H717" s="132"/>
      <c r="I717" s="132"/>
      <c r="J717" s="132"/>
      <c r="K717" s="54" t="s">
        <v>236</v>
      </c>
      <c r="L717" s="8" t="s">
        <v>1746</v>
      </c>
      <c r="M717" s="8" t="s">
        <v>2498</v>
      </c>
      <c r="N717" s="8" t="s">
        <v>237</v>
      </c>
      <c r="O717" s="14">
        <v>0.8</v>
      </c>
      <c r="P717" s="37" t="s">
        <v>1229</v>
      </c>
      <c r="Q717" s="3" t="s">
        <v>1230</v>
      </c>
      <c r="R717" s="8" t="s">
        <v>3101</v>
      </c>
      <c r="T717" s="10">
        <v>630</v>
      </c>
      <c r="U717" s="23">
        <v>1</v>
      </c>
    </row>
    <row r="718" spans="1:21" ht="38.25" customHeight="1">
      <c r="A718" s="59" t="e">
        <f>A717</f>
        <v>#REF!</v>
      </c>
      <c r="B718" s="29" t="str">
        <f>B717</f>
        <v>SWISS FAMILY ROBINSON, The    </v>
      </c>
      <c r="C718" s="112" t="s">
        <v>1130</v>
      </c>
      <c r="D718" s="31" t="s">
        <v>261</v>
      </c>
      <c r="E718" s="32" t="s">
        <v>271</v>
      </c>
      <c r="F718" s="3"/>
      <c r="G718" s="71"/>
      <c r="H718" s="81"/>
      <c r="I718" s="81"/>
      <c r="J718" s="81"/>
      <c r="L718" s="8"/>
      <c r="M718" s="8"/>
      <c r="N718" s="8"/>
      <c r="O718" s="14"/>
      <c r="P718" s="3"/>
      <c r="Q718" s="3"/>
      <c r="R718" s="8" t="s">
        <v>3106</v>
      </c>
      <c r="T718" s="10">
        <v>2340</v>
      </c>
      <c r="U718" s="23" t="s">
        <v>914</v>
      </c>
    </row>
    <row r="719" spans="1:21" ht="94.5" customHeight="1">
      <c r="A719" s="51" t="e">
        <f>A718+1</f>
        <v>#REF!</v>
      </c>
      <c r="B719" s="57" t="s">
        <v>845</v>
      </c>
      <c r="C719" s="111" t="s">
        <v>1130</v>
      </c>
      <c r="D719" s="5" t="s">
        <v>162</v>
      </c>
      <c r="E719" s="12">
        <f>IF(L719*M719*N719*O719&gt;10000,FLOOR(L719*M719*N719*O719,1000),FLOOR(L719*M719*N719*O719,100))</f>
        <v>18000</v>
      </c>
      <c r="F719" s="3" t="s">
        <v>290</v>
      </c>
      <c r="G719" s="132"/>
      <c r="H719" s="132"/>
      <c r="I719" s="132"/>
      <c r="J719" s="132"/>
      <c r="K719" s="54" t="s">
        <v>233</v>
      </c>
      <c r="L719" s="8" t="s">
        <v>1746</v>
      </c>
      <c r="M719" s="8" t="s">
        <v>2498</v>
      </c>
      <c r="N719" s="8" t="s">
        <v>234</v>
      </c>
      <c r="O719" s="14">
        <v>0.83</v>
      </c>
      <c r="P719" s="37" t="s">
        <v>235</v>
      </c>
      <c r="Q719" s="3" t="s">
        <v>2501</v>
      </c>
      <c r="R719" s="8" t="s">
        <v>3107</v>
      </c>
      <c r="T719" s="10">
        <v>630</v>
      </c>
      <c r="U719" s="23">
        <v>1</v>
      </c>
    </row>
    <row r="720" spans="1:21" ht="38.25" customHeight="1">
      <c r="A720" s="59" t="e">
        <f>A719</f>
        <v>#REF!</v>
      </c>
      <c r="B720" s="29" t="str">
        <f>B719</f>
        <v>THIRTY-NINE STEPS, The         </v>
      </c>
      <c r="C720" s="112" t="s">
        <v>1130</v>
      </c>
      <c r="D720" s="31" t="s">
        <v>261</v>
      </c>
      <c r="E720" s="32" t="s">
        <v>3003</v>
      </c>
      <c r="F720" s="3"/>
      <c r="G720" s="71"/>
      <c r="H720" s="81"/>
      <c r="I720" s="81"/>
      <c r="J720" s="81"/>
      <c r="L720" s="8"/>
      <c r="M720" s="8"/>
      <c r="N720" s="8"/>
      <c r="O720" s="14"/>
      <c r="P720" s="3"/>
      <c r="Q720" s="3"/>
      <c r="R720" s="8" t="s">
        <v>3108</v>
      </c>
      <c r="T720" s="10">
        <v>2100</v>
      </c>
      <c r="U720" s="23" t="s">
        <v>3003</v>
      </c>
    </row>
    <row r="721" spans="1:21" ht="38.25" customHeight="1">
      <c r="A721" s="51" t="e">
        <f>A720+1</f>
        <v>#REF!</v>
      </c>
      <c r="B721" s="57" t="s">
        <v>3110</v>
      </c>
      <c r="C721" s="111" t="s">
        <v>1130</v>
      </c>
      <c r="D721" s="5" t="s">
        <v>162</v>
      </c>
      <c r="E721" s="12">
        <f aca="true" t="shared" si="29" ref="E721:E730">IF(L721*M721*N721*O721&gt;10000,FLOOR(L721*M721*N721*O721,1000),FLOOR(L721*M721*N721*O721,100))</f>
        <v>5100</v>
      </c>
      <c r="F721" s="3" t="s">
        <v>290</v>
      </c>
      <c r="G721" s="132">
        <v>0</v>
      </c>
      <c r="H721" s="132">
        <v>0</v>
      </c>
      <c r="I721" s="132">
        <v>0</v>
      </c>
      <c r="J721" s="132">
        <v>0</v>
      </c>
      <c r="K721" s="54" t="s">
        <v>328</v>
      </c>
      <c r="L721" s="8">
        <v>10</v>
      </c>
      <c r="M721" s="8">
        <v>29</v>
      </c>
      <c r="N721" s="8" t="s">
        <v>2189</v>
      </c>
      <c r="O721" s="14">
        <v>0.8</v>
      </c>
      <c r="P721" s="37" t="s">
        <v>2188</v>
      </c>
      <c r="Q721" s="3" t="s">
        <v>2079</v>
      </c>
      <c r="R721" s="8" t="s">
        <v>3109</v>
      </c>
      <c r="T721" s="10">
        <v>630</v>
      </c>
      <c r="U721" s="23">
        <v>1</v>
      </c>
    </row>
    <row r="722" spans="1:21" ht="38.25" customHeight="1">
      <c r="A722" s="59" t="e">
        <f>#REF!</f>
        <v>#REF!</v>
      </c>
      <c r="B722" s="29" t="str">
        <f>B721</f>
        <v>TITANIC!                            </v>
      </c>
      <c r="C722" s="112" t="s">
        <v>1130</v>
      </c>
      <c r="D722" s="31" t="s">
        <v>261</v>
      </c>
      <c r="E722" s="32" t="s">
        <v>271</v>
      </c>
      <c r="F722" s="3"/>
      <c r="G722" s="71"/>
      <c r="H722" s="81"/>
      <c r="I722" s="81"/>
      <c r="J722" s="81"/>
      <c r="L722" s="8"/>
      <c r="M722" s="8"/>
      <c r="N722" s="8"/>
      <c r="O722" s="14"/>
      <c r="P722" s="3"/>
      <c r="Q722" s="3"/>
      <c r="R722" s="8" t="s">
        <v>3111</v>
      </c>
      <c r="T722" s="10">
        <v>2340</v>
      </c>
      <c r="U722" s="23" t="s">
        <v>914</v>
      </c>
    </row>
    <row r="723" spans="1:21" ht="69" customHeight="1">
      <c r="A723" s="51" t="e">
        <f>A722+1</f>
        <v>#REF!</v>
      </c>
      <c r="B723" s="57" t="s">
        <v>846</v>
      </c>
      <c r="C723" s="111" t="s">
        <v>1130</v>
      </c>
      <c r="D723" s="5" t="s">
        <v>162</v>
      </c>
      <c r="E723" s="12">
        <f t="shared" si="29"/>
        <v>6700</v>
      </c>
      <c r="F723" s="3" t="s">
        <v>2052</v>
      </c>
      <c r="G723" s="132"/>
      <c r="H723" s="132"/>
      <c r="I723" s="132"/>
      <c r="J723" s="132"/>
      <c r="K723" s="54" t="s">
        <v>884</v>
      </c>
      <c r="L723" s="8" t="s">
        <v>1746</v>
      </c>
      <c r="M723" s="8" t="s">
        <v>2498</v>
      </c>
      <c r="N723" s="8" t="s">
        <v>2641</v>
      </c>
      <c r="O723" s="14">
        <v>0.83</v>
      </c>
      <c r="P723" s="37" t="s">
        <v>2230</v>
      </c>
      <c r="Q723" s="3" t="s">
        <v>2231</v>
      </c>
      <c r="R723" s="8" t="s">
        <v>3112</v>
      </c>
      <c r="T723" s="10">
        <v>630</v>
      </c>
      <c r="U723" s="23">
        <v>1</v>
      </c>
    </row>
    <row r="724" spans="1:21" ht="38.25" customHeight="1">
      <c r="A724" s="59" t="e">
        <f>A723</f>
        <v>#REF!</v>
      </c>
      <c r="B724" s="29" t="str">
        <f>B723</f>
        <v>TURN OF THE SCREW, The        </v>
      </c>
      <c r="C724" s="112" t="s">
        <v>1130</v>
      </c>
      <c r="D724" s="31" t="s">
        <v>261</v>
      </c>
      <c r="E724" s="32" t="s">
        <v>271</v>
      </c>
      <c r="F724" s="3"/>
      <c r="G724" s="71"/>
      <c r="H724" s="81"/>
      <c r="I724" s="81"/>
      <c r="J724" s="81"/>
      <c r="L724" s="8"/>
      <c r="M724" s="8"/>
      <c r="N724" s="8"/>
      <c r="O724" s="14"/>
      <c r="P724" s="3"/>
      <c r="Q724" s="3"/>
      <c r="R724" s="8" t="s">
        <v>3113</v>
      </c>
      <c r="T724" s="10">
        <v>2340</v>
      </c>
      <c r="U724" s="23" t="s">
        <v>914</v>
      </c>
    </row>
    <row r="725" spans="1:21" ht="38.25" customHeight="1">
      <c r="A725" s="51" t="e">
        <f>A724+1</f>
        <v>#REF!</v>
      </c>
      <c r="B725" s="57" t="s">
        <v>3115</v>
      </c>
      <c r="C725" s="111" t="s">
        <v>1130</v>
      </c>
      <c r="D725" s="5" t="s">
        <v>260</v>
      </c>
      <c r="E725" s="42">
        <f t="shared" si="29"/>
        <v>0</v>
      </c>
      <c r="F725" s="3"/>
      <c r="G725" s="132"/>
      <c r="H725" s="132"/>
      <c r="I725" s="132"/>
      <c r="J725" s="132"/>
      <c r="L725" s="8" t="s">
        <v>131</v>
      </c>
      <c r="M725" s="8" t="s">
        <v>1762</v>
      </c>
      <c r="N725" s="121"/>
      <c r="O725" s="14">
        <v>0.85</v>
      </c>
      <c r="P725" s="37" t="s">
        <v>879</v>
      </c>
      <c r="Q725" s="3" t="s">
        <v>2079</v>
      </c>
      <c r="R725" s="8" t="s">
        <v>3114</v>
      </c>
      <c r="T725" s="10">
        <v>630</v>
      </c>
      <c r="U725" s="23">
        <v>1</v>
      </c>
    </row>
    <row r="726" spans="1:21" ht="38.25" customHeight="1">
      <c r="A726" s="59" t="e">
        <f>A725</f>
        <v>#REF!</v>
      </c>
      <c r="B726" s="29" t="str">
        <f>B725</f>
        <v>VANITY FAIR                         </v>
      </c>
      <c r="C726" s="112" t="s">
        <v>1130</v>
      </c>
      <c r="D726" s="31" t="s">
        <v>261</v>
      </c>
      <c r="E726" s="32" t="s">
        <v>271</v>
      </c>
      <c r="F726" s="3"/>
      <c r="G726" s="71"/>
      <c r="H726" s="81"/>
      <c r="I726" s="81"/>
      <c r="J726" s="81"/>
      <c r="L726" s="8"/>
      <c r="M726" s="8"/>
      <c r="N726" s="8"/>
      <c r="O726" s="14"/>
      <c r="P726" s="3"/>
      <c r="Q726" s="3"/>
      <c r="R726" s="8" t="s">
        <v>3116</v>
      </c>
      <c r="T726" s="10">
        <v>2340</v>
      </c>
      <c r="U726" s="23" t="s">
        <v>914</v>
      </c>
    </row>
    <row r="727" spans="1:21" ht="38.25" customHeight="1">
      <c r="A727" s="51" t="e">
        <f>A726+1</f>
        <v>#REF!</v>
      </c>
      <c r="B727" s="57" t="s">
        <v>847</v>
      </c>
      <c r="C727" s="111" t="s">
        <v>1130</v>
      </c>
      <c r="D727" s="5" t="s">
        <v>162</v>
      </c>
      <c r="E727" s="12">
        <f t="shared" si="29"/>
        <v>18000</v>
      </c>
      <c r="F727" s="3"/>
      <c r="G727" s="132"/>
      <c r="H727" s="132"/>
      <c r="I727" s="132"/>
      <c r="J727" s="132"/>
      <c r="L727" s="8" t="s">
        <v>131</v>
      </c>
      <c r="M727" s="8" t="s">
        <v>1762</v>
      </c>
      <c r="N727" s="8" t="s">
        <v>267</v>
      </c>
      <c r="O727" s="14">
        <v>0.83</v>
      </c>
      <c r="P727" s="37"/>
      <c r="Q727" s="3" t="s">
        <v>554</v>
      </c>
      <c r="R727" s="8" t="s">
        <v>3117</v>
      </c>
      <c r="T727" s="10">
        <v>630</v>
      </c>
      <c r="U727" s="23">
        <v>1</v>
      </c>
    </row>
    <row r="728" spans="1:21" ht="53.25" customHeight="1">
      <c r="A728" s="51" t="e">
        <f>A727+1</f>
        <v>#REF!</v>
      </c>
      <c r="B728" s="57" t="s">
        <v>848</v>
      </c>
      <c r="C728" s="111" t="s">
        <v>1130</v>
      </c>
      <c r="D728" s="5" t="s">
        <v>162</v>
      </c>
      <c r="E728" s="12">
        <f t="shared" si="29"/>
        <v>11000</v>
      </c>
      <c r="F728" s="3" t="s">
        <v>2101</v>
      </c>
      <c r="G728" s="132">
        <v>0</v>
      </c>
      <c r="H728" s="132">
        <v>0</v>
      </c>
      <c r="I728" s="132">
        <v>0</v>
      </c>
      <c r="J728" s="132">
        <v>0</v>
      </c>
      <c r="K728" s="54" t="s">
        <v>3156</v>
      </c>
      <c r="L728" s="8" t="s">
        <v>1764</v>
      </c>
      <c r="M728" s="8" t="s">
        <v>865</v>
      </c>
      <c r="N728" s="8" t="s">
        <v>266</v>
      </c>
      <c r="O728" s="14">
        <v>0.83</v>
      </c>
      <c r="P728" s="37" t="s">
        <v>179</v>
      </c>
      <c r="Q728" s="3" t="s">
        <v>555</v>
      </c>
      <c r="R728" s="8" t="s">
        <v>3118</v>
      </c>
      <c r="T728" s="10">
        <v>630</v>
      </c>
      <c r="U728" s="23">
        <v>1</v>
      </c>
    </row>
    <row r="729" spans="1:21" ht="38.25" customHeight="1">
      <c r="A729" s="59" t="e">
        <f>A728</f>
        <v>#REF!</v>
      </c>
      <c r="B729" s="29" t="str">
        <f>B728</f>
        <v>YEARLING, The                    </v>
      </c>
      <c r="C729" s="112" t="s">
        <v>1130</v>
      </c>
      <c r="D729" s="31" t="s">
        <v>261</v>
      </c>
      <c r="E729" s="32" t="s">
        <v>271</v>
      </c>
      <c r="F729" s="3"/>
      <c r="G729" s="71"/>
      <c r="H729" s="81"/>
      <c r="I729" s="81"/>
      <c r="J729" s="81"/>
      <c r="L729" s="8"/>
      <c r="M729" s="8"/>
      <c r="N729" s="8"/>
      <c r="O729" s="14"/>
      <c r="P729" s="3"/>
      <c r="Q729" s="3"/>
      <c r="R729" s="8" t="s">
        <v>3119</v>
      </c>
      <c r="T729" s="10">
        <v>2340</v>
      </c>
      <c r="U729" s="23" t="s">
        <v>914</v>
      </c>
    </row>
    <row r="730" spans="1:21" ht="51.75" customHeight="1">
      <c r="A730" s="51" t="e">
        <f>A729+1</f>
        <v>#REF!</v>
      </c>
      <c r="B730" s="57" t="s">
        <v>849</v>
      </c>
      <c r="C730" s="111" t="s">
        <v>1130</v>
      </c>
      <c r="D730" s="5" t="s">
        <v>162</v>
      </c>
      <c r="E730" s="12">
        <f t="shared" si="29"/>
        <v>13000</v>
      </c>
      <c r="F730" s="3" t="s">
        <v>2164</v>
      </c>
      <c r="G730" s="132">
        <v>0</v>
      </c>
      <c r="H730" s="132">
        <v>1</v>
      </c>
      <c r="I730" s="132"/>
      <c r="J730" s="132">
        <v>1</v>
      </c>
      <c r="K730" s="55" t="s">
        <v>3157</v>
      </c>
      <c r="L730" s="8" t="s">
        <v>679</v>
      </c>
      <c r="M730" s="8" t="s">
        <v>1618</v>
      </c>
      <c r="N730" s="8" t="s">
        <v>2163</v>
      </c>
      <c r="O730" s="14">
        <v>0.83</v>
      </c>
      <c r="P730" s="37" t="s">
        <v>2165</v>
      </c>
      <c r="Q730" s="3" t="s">
        <v>2166</v>
      </c>
      <c r="R730" s="8" t="s">
        <v>3120</v>
      </c>
      <c r="T730" s="10">
        <v>630</v>
      </c>
      <c r="U730" s="23">
        <v>1</v>
      </c>
    </row>
    <row r="731" spans="1:21" ht="38.25" customHeight="1">
      <c r="A731" s="59" t="e">
        <f>A730</f>
        <v>#REF!</v>
      </c>
      <c r="B731" s="29" t="str">
        <f>B730</f>
        <v>YOUNG KING &amp; OTHER STORIES, The      </v>
      </c>
      <c r="C731" s="112" t="s">
        <v>1130</v>
      </c>
      <c r="D731" s="31" t="s">
        <v>262</v>
      </c>
      <c r="E731" s="32" t="s">
        <v>271</v>
      </c>
      <c r="F731" s="3"/>
      <c r="G731" s="71"/>
      <c r="H731" s="81"/>
      <c r="I731" s="81"/>
      <c r="J731" s="81"/>
      <c r="L731" s="8"/>
      <c r="M731" s="8"/>
      <c r="N731" s="8"/>
      <c r="O731" s="14"/>
      <c r="P731" s="3"/>
      <c r="Q731" s="3"/>
      <c r="R731" s="8" t="s">
        <v>3121</v>
      </c>
      <c r="T731" s="10">
        <v>2340</v>
      </c>
      <c r="U731" s="23" t="s">
        <v>914</v>
      </c>
    </row>
    <row r="732" spans="1:21" ht="33.75" customHeight="1">
      <c r="A732" s="59">
        <v>300</v>
      </c>
      <c r="B732" s="11" t="s">
        <v>1725</v>
      </c>
      <c r="C732" s="36" t="s">
        <v>1727</v>
      </c>
      <c r="D732" s="20" t="s">
        <v>3312</v>
      </c>
      <c r="E732" s="156" t="s">
        <v>674</v>
      </c>
      <c r="F732" s="2" t="s">
        <v>675</v>
      </c>
      <c r="G732" s="137" t="s">
        <v>1602</v>
      </c>
      <c r="H732" s="137" t="s">
        <v>1603</v>
      </c>
      <c r="I732" s="137" t="s">
        <v>1604</v>
      </c>
      <c r="J732" s="137" t="s">
        <v>1605</v>
      </c>
      <c r="K732" s="157" t="s">
        <v>1726</v>
      </c>
      <c r="L732" s="6" t="s">
        <v>670</v>
      </c>
      <c r="M732" s="6" t="s">
        <v>671</v>
      </c>
      <c r="N732" s="6" t="s">
        <v>672</v>
      </c>
      <c r="O732" s="7" t="s">
        <v>673</v>
      </c>
      <c r="P732" s="2" t="s">
        <v>804</v>
      </c>
      <c r="Q732" s="2" t="s">
        <v>676</v>
      </c>
      <c r="R732" s="1" t="s">
        <v>1155</v>
      </c>
      <c r="S732" s="1" t="s">
        <v>1155</v>
      </c>
      <c r="T732" s="9" t="s">
        <v>677</v>
      </c>
      <c r="U732" s="41">
        <f>SUM(U734:U751)</f>
        <v>9</v>
      </c>
    </row>
    <row r="733" spans="1:21" ht="22.5" customHeight="1">
      <c r="A733" s="59">
        <v>300</v>
      </c>
      <c r="B733" s="11" t="s">
        <v>1607</v>
      </c>
      <c r="C733" s="36"/>
      <c r="D733" s="20"/>
      <c r="E733" s="156"/>
      <c r="F733" s="2"/>
      <c r="G733" s="138">
        <f>SUM(G734:G751)</f>
        <v>12</v>
      </c>
      <c r="H733" s="138">
        <f>SUM(H734:H751)</f>
        <v>4</v>
      </c>
      <c r="I733" s="138">
        <f>SUM(I734:I751)</f>
        <v>0</v>
      </c>
      <c r="J733" s="138">
        <f>SUM(J734:J751)</f>
        <v>4</v>
      </c>
      <c r="K733" s="157"/>
      <c r="L733" s="6"/>
      <c r="M733" s="6"/>
      <c r="N733" s="6"/>
      <c r="O733" s="7"/>
      <c r="P733" s="2" t="s">
        <v>804</v>
      </c>
      <c r="Q733" s="2" t="s">
        <v>676</v>
      </c>
      <c r="R733" s="1" t="s">
        <v>1155</v>
      </c>
      <c r="S733" s="1" t="s">
        <v>1155</v>
      </c>
      <c r="T733" s="9" t="s">
        <v>677</v>
      </c>
      <c r="U733" s="41">
        <f>SUM(U735:U752)</f>
        <v>25</v>
      </c>
    </row>
    <row r="734" spans="1:21" ht="60.75" customHeight="1">
      <c r="A734" s="59">
        <v>301</v>
      </c>
      <c r="B734" s="102" t="s">
        <v>805</v>
      </c>
      <c r="C734" s="118" t="s">
        <v>806</v>
      </c>
      <c r="D734" s="5" t="s">
        <v>807</v>
      </c>
      <c r="E734" s="103">
        <f>IF(L734*M734*N734*O734&gt;10000,FLOOR(L734*M734*N734*O734,1000),FLOOR(L734*M734*N734*O734,100))</f>
        <v>13000</v>
      </c>
      <c r="F734" s="3" t="s">
        <v>290</v>
      </c>
      <c r="G734" s="132">
        <v>3</v>
      </c>
      <c r="H734" s="132">
        <v>1</v>
      </c>
      <c r="I734" s="132"/>
      <c r="J734" s="132">
        <v>1</v>
      </c>
      <c r="K734" s="4" t="s">
        <v>808</v>
      </c>
      <c r="L734" s="8" t="s">
        <v>809</v>
      </c>
      <c r="M734" s="8" t="s">
        <v>876</v>
      </c>
      <c r="N734" s="8" t="s">
        <v>810</v>
      </c>
      <c r="O734" s="14">
        <v>0.72</v>
      </c>
      <c r="P734" s="46" t="s">
        <v>811</v>
      </c>
      <c r="Q734" s="3" t="s">
        <v>1230</v>
      </c>
      <c r="R734" s="8" t="s">
        <v>812</v>
      </c>
      <c r="S734" s="18">
        <v>750164</v>
      </c>
      <c r="T734" s="10">
        <v>740</v>
      </c>
      <c r="U734" s="21">
        <v>1</v>
      </c>
    </row>
    <row r="735" spans="1:21" ht="33.75" customHeight="1">
      <c r="A735" s="59">
        <f>A734</f>
        <v>301</v>
      </c>
      <c r="B735" s="29" t="str">
        <f>B734</f>
        <v>Beast, The </v>
      </c>
      <c r="C735" s="35" t="str">
        <f>C734</f>
        <v>Readers 3
Cambridge</v>
      </c>
      <c r="D735" s="104" t="str">
        <f>D734</f>
        <v>1300</v>
      </c>
      <c r="E735" s="105" t="s">
        <v>813</v>
      </c>
      <c r="F735" s="3"/>
      <c r="G735" s="81"/>
      <c r="H735" s="81"/>
      <c r="I735" s="81"/>
      <c r="J735" s="81"/>
      <c r="K735" s="4"/>
      <c r="L735" s="8"/>
      <c r="M735" s="8"/>
      <c r="N735" s="8"/>
      <c r="O735" s="14"/>
      <c r="P735" s="3" t="s">
        <v>814</v>
      </c>
      <c r="Q735" s="3"/>
      <c r="R735" s="8" t="s">
        <v>815</v>
      </c>
      <c r="S735" s="18">
        <v>750172</v>
      </c>
      <c r="T735" s="10">
        <v>2420</v>
      </c>
      <c r="U735" s="21" t="s">
        <v>914</v>
      </c>
    </row>
    <row r="736" spans="1:21" ht="48.75" customHeight="1">
      <c r="A736" s="59">
        <v>302</v>
      </c>
      <c r="B736" s="102" t="s">
        <v>816</v>
      </c>
      <c r="C736" s="118" t="s">
        <v>1158</v>
      </c>
      <c r="D736" s="5" t="s">
        <v>1159</v>
      </c>
      <c r="E736" s="103">
        <f>IF(L736*M736*N736*O736&gt;10000,FLOOR(L736*M736*N736*O736,1000),FLOOR(L736*M736*N736*O736,100))</f>
        <v>16000</v>
      </c>
      <c r="F736" s="3" t="s">
        <v>763</v>
      </c>
      <c r="G736" s="132">
        <v>3</v>
      </c>
      <c r="H736" s="132">
        <v>1</v>
      </c>
      <c r="I736" s="132"/>
      <c r="J736" s="132">
        <v>1</v>
      </c>
      <c r="K736" s="4" t="s">
        <v>1160</v>
      </c>
      <c r="L736" s="8" t="s">
        <v>3329</v>
      </c>
      <c r="M736" s="8" t="s">
        <v>876</v>
      </c>
      <c r="N736" s="8" t="s">
        <v>1161</v>
      </c>
      <c r="O736" s="14">
        <v>0.8</v>
      </c>
      <c r="P736" s="46" t="s">
        <v>1162</v>
      </c>
      <c r="Q736" s="3" t="s">
        <v>2248</v>
      </c>
      <c r="R736" s="8" t="s">
        <v>1163</v>
      </c>
      <c r="S736" s="18">
        <v>656176</v>
      </c>
      <c r="T736" s="10">
        <v>740</v>
      </c>
      <c r="U736" s="21">
        <v>1</v>
      </c>
    </row>
    <row r="737" spans="1:21" ht="27" customHeight="1">
      <c r="A737" s="59">
        <f>A736</f>
        <v>302</v>
      </c>
      <c r="B737" s="29" t="str">
        <f>B736</f>
        <v>Double Cross</v>
      </c>
      <c r="C737" s="35" t="str">
        <f>C736</f>
        <v>Readers 3
Cambridge</v>
      </c>
      <c r="D737" s="104" t="str">
        <f>D736</f>
        <v>1300</v>
      </c>
      <c r="E737" s="105" t="s">
        <v>1164</v>
      </c>
      <c r="G737" s="81"/>
      <c r="H737" s="81"/>
      <c r="I737" s="81"/>
      <c r="J737" s="81"/>
      <c r="K737" s="4"/>
      <c r="L737" s="8"/>
      <c r="M737" s="8"/>
      <c r="N737" s="8"/>
      <c r="O737" s="14"/>
      <c r="P737" s="3" t="s">
        <v>1165</v>
      </c>
      <c r="Q737" s="3"/>
      <c r="R737" s="8" t="s">
        <v>1166</v>
      </c>
      <c r="S737" s="18">
        <v>656168</v>
      </c>
      <c r="T737" s="10">
        <v>2420</v>
      </c>
      <c r="U737" s="21" t="s">
        <v>914</v>
      </c>
    </row>
    <row r="738" spans="1:21" ht="58.5" customHeight="1">
      <c r="A738" s="59">
        <v>303</v>
      </c>
      <c r="B738" s="102" t="s">
        <v>1167</v>
      </c>
      <c r="C738" s="118" t="s">
        <v>1168</v>
      </c>
      <c r="D738" s="5" t="s">
        <v>1159</v>
      </c>
      <c r="E738" s="103">
        <f>IF(L738*M738*N738*O738&gt;10000,FLOOR(L738*M738*N738*O738,1000),FLOOR(L738*M738*N738*O738,100))</f>
        <v>15000</v>
      </c>
      <c r="F738" s="48" t="s">
        <v>290</v>
      </c>
      <c r="G738" s="132">
        <v>3</v>
      </c>
      <c r="H738" s="132">
        <v>1</v>
      </c>
      <c r="I738" s="132"/>
      <c r="J738" s="132">
        <v>1</v>
      </c>
      <c r="K738" s="4" t="s">
        <v>1169</v>
      </c>
      <c r="L738" s="8" t="s">
        <v>1170</v>
      </c>
      <c r="M738" s="8" t="s">
        <v>876</v>
      </c>
      <c r="N738" s="8" t="s">
        <v>1171</v>
      </c>
      <c r="O738" s="14">
        <v>0.8</v>
      </c>
      <c r="P738" s="107" t="s">
        <v>1172</v>
      </c>
      <c r="Q738" s="3" t="s">
        <v>1173</v>
      </c>
      <c r="R738" s="8" t="s">
        <v>1174</v>
      </c>
      <c r="S738" s="18">
        <v>775787</v>
      </c>
      <c r="T738" s="10">
        <v>740</v>
      </c>
      <c r="U738" s="21">
        <v>1</v>
      </c>
    </row>
    <row r="739" spans="1:21" ht="27" customHeight="1">
      <c r="A739" s="59">
        <f>A738</f>
        <v>303</v>
      </c>
      <c r="B739" s="29" t="str">
        <f>B738</f>
        <v>House by the Sea, The </v>
      </c>
      <c r="C739" s="35" t="str">
        <f>C738</f>
        <v>Readers 3
Cambridge</v>
      </c>
      <c r="D739" s="104" t="str">
        <f>D738</f>
        <v>1300</v>
      </c>
      <c r="E739" s="105" t="s">
        <v>3344</v>
      </c>
      <c r="G739" s="81"/>
      <c r="H739" s="81"/>
      <c r="I739" s="81"/>
      <c r="J739" s="81"/>
      <c r="K739" s="4"/>
      <c r="L739" s="8"/>
      <c r="M739" s="8"/>
      <c r="N739" s="8"/>
      <c r="O739" s="14"/>
      <c r="P739" s="3" t="s">
        <v>1175</v>
      </c>
      <c r="Q739" s="3"/>
      <c r="R739" s="8" t="s">
        <v>1166</v>
      </c>
      <c r="S739" s="18">
        <v>775779</v>
      </c>
      <c r="T739" s="10">
        <v>2420</v>
      </c>
      <c r="U739" s="21" t="s">
        <v>914</v>
      </c>
    </row>
    <row r="740" spans="1:21" ht="33.75" customHeight="1">
      <c r="A740" s="59">
        <v>304</v>
      </c>
      <c r="B740" s="102" t="s">
        <v>1176</v>
      </c>
      <c r="C740" s="118" t="s">
        <v>1177</v>
      </c>
      <c r="D740" s="5" t="s">
        <v>807</v>
      </c>
      <c r="E740" s="125">
        <f>IF(L740*M740*N740*O740&gt;10000,FLOOR(L740*M740*N740*O740,1000),FLOOR(L740*M740*N740*O740,100))</f>
        <v>15000</v>
      </c>
      <c r="F740" s="3"/>
      <c r="G740" s="132"/>
      <c r="H740" s="132"/>
      <c r="I740" s="132"/>
      <c r="J740" s="132"/>
      <c r="K740" s="4" t="s">
        <v>1178</v>
      </c>
      <c r="L740" s="8" t="s">
        <v>3329</v>
      </c>
      <c r="M740" s="8" t="s">
        <v>876</v>
      </c>
      <c r="N740" s="121" t="s">
        <v>2799</v>
      </c>
      <c r="O740" s="14">
        <v>0.8</v>
      </c>
      <c r="P740" s="46"/>
      <c r="Q740" s="3"/>
      <c r="R740" s="8" t="s">
        <v>1179</v>
      </c>
      <c r="S740" s="18">
        <v>750180</v>
      </c>
      <c r="T740" s="10">
        <v>740</v>
      </c>
      <c r="U740" s="21">
        <v>1</v>
      </c>
    </row>
    <row r="741" spans="1:21" ht="33.75" customHeight="1">
      <c r="A741" s="59">
        <f>A740</f>
        <v>304</v>
      </c>
      <c r="B741" s="29" t="str">
        <f>B740</f>
        <v>How I Met Myself</v>
      </c>
      <c r="C741" s="35" t="str">
        <f>C740</f>
        <v>Readers 3
Cambridge</v>
      </c>
      <c r="D741" s="104" t="str">
        <f>D740</f>
        <v>1300</v>
      </c>
      <c r="E741" s="105" t="s">
        <v>1180</v>
      </c>
      <c r="F741" s="3"/>
      <c r="G741" s="81"/>
      <c r="H741" s="81"/>
      <c r="I741" s="81"/>
      <c r="J741" s="81"/>
      <c r="K741" s="4"/>
      <c r="L741" s="8"/>
      <c r="M741" s="8"/>
      <c r="N741" s="8"/>
      <c r="O741" s="14"/>
      <c r="P741" s="3" t="s">
        <v>1181</v>
      </c>
      <c r="Q741" s="3"/>
      <c r="R741" s="8" t="s">
        <v>3336</v>
      </c>
      <c r="S741" s="18">
        <v>750199</v>
      </c>
      <c r="T741" s="10">
        <v>2420</v>
      </c>
      <c r="U741" s="21" t="s">
        <v>914</v>
      </c>
    </row>
    <row r="742" spans="1:21" ht="33.75" customHeight="1">
      <c r="A742" s="59">
        <v>305</v>
      </c>
      <c r="B742" s="102" t="s">
        <v>1182</v>
      </c>
      <c r="C742" s="118" t="s">
        <v>1183</v>
      </c>
      <c r="D742" s="5" t="s">
        <v>1159</v>
      </c>
      <c r="E742" s="103">
        <f>IF(L742*M742*N742*O742&gt;10000,FLOOR(L742*M742*N742*O742,1000),FLOOR(L742*M742*N742*O742,100))</f>
        <v>15000</v>
      </c>
      <c r="F742" s="3"/>
      <c r="G742" s="132"/>
      <c r="H742" s="132"/>
      <c r="I742" s="132"/>
      <c r="J742" s="132"/>
      <c r="K742" s="4" t="s">
        <v>1184</v>
      </c>
      <c r="L742" s="8" t="s">
        <v>685</v>
      </c>
      <c r="M742" s="8" t="s">
        <v>876</v>
      </c>
      <c r="N742" s="8" t="s">
        <v>1185</v>
      </c>
      <c r="O742" s="14">
        <v>0.8</v>
      </c>
      <c r="P742" s="46"/>
      <c r="Q742" s="3"/>
      <c r="R742" s="8" t="s">
        <v>1186</v>
      </c>
      <c r="S742" s="18" t="s">
        <v>1187</v>
      </c>
      <c r="T742" s="10">
        <v>740</v>
      </c>
      <c r="U742" s="21">
        <v>1</v>
      </c>
    </row>
    <row r="743" spans="1:21" ht="27" customHeight="1">
      <c r="A743" s="59">
        <f>A742</f>
        <v>305</v>
      </c>
      <c r="B743" s="29" t="str">
        <f>B742</f>
        <v>Ironing Man, The</v>
      </c>
      <c r="C743" s="35" t="str">
        <f>C742</f>
        <v>Readers 3
Cambridge</v>
      </c>
      <c r="D743" s="104" t="str">
        <f>D742</f>
        <v>1300</v>
      </c>
      <c r="E743" s="105" t="s">
        <v>1188</v>
      </c>
      <c r="G743" s="81"/>
      <c r="H743" s="81"/>
      <c r="I743" s="81"/>
      <c r="J743" s="81"/>
      <c r="K743" s="4"/>
      <c r="L743" s="8"/>
      <c r="M743" s="8"/>
      <c r="N743" s="8"/>
      <c r="O743" s="14"/>
      <c r="P743" s="3" t="s">
        <v>1189</v>
      </c>
      <c r="Q743" s="3"/>
      <c r="R743" s="8" t="s">
        <v>815</v>
      </c>
      <c r="S743" s="18">
        <v>664942</v>
      </c>
      <c r="T743" s="10">
        <v>2420</v>
      </c>
      <c r="U743" s="21" t="s">
        <v>914</v>
      </c>
    </row>
    <row r="744" spans="1:21" ht="33.75" customHeight="1">
      <c r="A744" s="59">
        <v>306</v>
      </c>
      <c r="B744" s="102" t="s">
        <v>1190</v>
      </c>
      <c r="C744" s="118" t="s">
        <v>1191</v>
      </c>
      <c r="D744" s="5" t="s">
        <v>1159</v>
      </c>
      <c r="E744" s="103">
        <f>IF(L744*M744*N744*O744&gt;10000,FLOOR(L744*M744*N744*O744,1000),FLOOR(L744*M744*N744*O744,100))</f>
        <v>16000</v>
      </c>
      <c r="F744" s="3"/>
      <c r="G744" s="132"/>
      <c r="H744" s="132"/>
      <c r="I744" s="132"/>
      <c r="J744" s="132"/>
      <c r="K744" s="4" t="s">
        <v>1192</v>
      </c>
      <c r="L744" s="8" t="s">
        <v>3329</v>
      </c>
      <c r="M744" s="8" t="s">
        <v>876</v>
      </c>
      <c r="N744" s="8" t="s">
        <v>1193</v>
      </c>
      <c r="O744" s="14">
        <v>0.8</v>
      </c>
      <c r="P744" s="46"/>
      <c r="Q744" s="3"/>
      <c r="R744" s="8" t="s">
        <v>1194</v>
      </c>
      <c r="S744" s="18">
        <v>775337</v>
      </c>
      <c r="T744" s="10">
        <v>740</v>
      </c>
      <c r="U744" s="21">
        <v>1</v>
      </c>
    </row>
    <row r="745" spans="1:21" ht="27" customHeight="1">
      <c r="A745" s="59">
        <f>A744</f>
        <v>306</v>
      </c>
      <c r="B745" s="29" t="str">
        <f>B744</f>
        <v>Just Good Friends</v>
      </c>
      <c r="C745" s="35" t="str">
        <f>C744</f>
        <v>Readers 3
Cambridge</v>
      </c>
      <c r="D745" s="104" t="str">
        <f>D744</f>
        <v>1300</v>
      </c>
      <c r="E745" s="105" t="s">
        <v>1195</v>
      </c>
      <c r="G745" s="81"/>
      <c r="H745" s="81"/>
      <c r="I745" s="81"/>
      <c r="J745" s="81"/>
      <c r="K745" s="4"/>
      <c r="L745" s="8"/>
      <c r="M745" s="8"/>
      <c r="N745" s="8"/>
      <c r="O745" s="14"/>
      <c r="P745" s="3" t="s">
        <v>1196</v>
      </c>
      <c r="Q745" s="3"/>
      <c r="R745" s="8" t="s">
        <v>1166</v>
      </c>
      <c r="S745" s="18">
        <v>775329</v>
      </c>
      <c r="T745" s="10">
        <v>2420</v>
      </c>
      <c r="U745" s="21" t="s">
        <v>914</v>
      </c>
    </row>
    <row r="746" spans="1:21" ht="33.75" customHeight="1">
      <c r="A746" s="59">
        <v>307</v>
      </c>
      <c r="B746" s="102" t="s">
        <v>1197</v>
      </c>
      <c r="C746" s="118" t="s">
        <v>1198</v>
      </c>
      <c r="D746" s="5" t="s">
        <v>807</v>
      </c>
      <c r="E746" s="125">
        <f>IF(L746*M746*N746*O746&gt;10000,FLOOR(L746*M746*N746*O746,1000),FLOOR(L746*M746*N746*O746,100))</f>
        <v>0</v>
      </c>
      <c r="F746" s="3" t="s">
        <v>1578</v>
      </c>
      <c r="G746" s="132">
        <v>0</v>
      </c>
      <c r="H746" s="132">
        <v>0</v>
      </c>
      <c r="I746" s="132">
        <v>0</v>
      </c>
      <c r="J746" s="132">
        <v>0</v>
      </c>
      <c r="K746" s="4" t="s">
        <v>1199</v>
      </c>
      <c r="L746" s="8" t="s">
        <v>3341</v>
      </c>
      <c r="M746" s="8" t="s">
        <v>876</v>
      </c>
      <c r="N746" s="121"/>
      <c r="O746" s="14">
        <v>0.8</v>
      </c>
      <c r="P746" s="3" t="s">
        <v>1200</v>
      </c>
      <c r="Q746" s="3"/>
      <c r="R746" s="8" t="s">
        <v>1201</v>
      </c>
      <c r="S746" s="18">
        <v>750822</v>
      </c>
      <c r="T746" s="10">
        <v>740</v>
      </c>
      <c r="U746" s="21">
        <v>1</v>
      </c>
    </row>
    <row r="747" spans="1:21" ht="33.75" customHeight="1">
      <c r="A747" s="59">
        <f>A746</f>
        <v>307</v>
      </c>
      <c r="B747" s="29" t="str">
        <f>B746</f>
        <v>Lahti File, The</v>
      </c>
      <c r="C747" s="35" t="str">
        <f>C746</f>
        <v>Readers 3
Cambridge</v>
      </c>
      <c r="D747" s="104" t="str">
        <f>D746</f>
        <v>1300</v>
      </c>
      <c r="E747" s="105" t="s">
        <v>1202</v>
      </c>
      <c r="F747" s="3"/>
      <c r="G747" s="81"/>
      <c r="H747" s="81"/>
      <c r="I747" s="81"/>
      <c r="J747" s="81"/>
      <c r="K747" s="4" t="s">
        <v>1578</v>
      </c>
      <c r="L747" s="8"/>
      <c r="M747" s="8"/>
      <c r="N747" s="8"/>
      <c r="O747" s="14"/>
      <c r="P747" s="3" t="s">
        <v>3345</v>
      </c>
      <c r="Q747" s="3"/>
      <c r="R747" s="8" t="s">
        <v>3336</v>
      </c>
      <c r="S747" s="18">
        <v>750830</v>
      </c>
      <c r="T747" s="10">
        <v>2420</v>
      </c>
      <c r="U747" s="21" t="s">
        <v>914</v>
      </c>
    </row>
    <row r="748" spans="1:21" ht="33.75" customHeight="1">
      <c r="A748" s="59">
        <v>308</v>
      </c>
      <c r="B748" s="102" t="s">
        <v>1203</v>
      </c>
      <c r="C748" s="118" t="s">
        <v>1204</v>
      </c>
      <c r="D748" s="5" t="s">
        <v>1159</v>
      </c>
      <c r="E748" s="103">
        <f>IF(L748*M748*N748*O748&gt;10000,FLOOR(L748*M748*N748*O748,1000),FLOOR(L748*M748*N748*O748,100))</f>
        <v>16000</v>
      </c>
      <c r="F748" s="3"/>
      <c r="G748" s="132"/>
      <c r="H748" s="132"/>
      <c r="I748" s="132"/>
      <c r="J748" s="132"/>
      <c r="K748" s="4" t="s">
        <v>3340</v>
      </c>
      <c r="L748" s="8" t="s">
        <v>3341</v>
      </c>
      <c r="M748" s="8" t="s">
        <v>876</v>
      </c>
      <c r="N748" s="8" t="s">
        <v>1205</v>
      </c>
      <c r="O748" s="14">
        <v>0.8</v>
      </c>
      <c r="P748" s="46"/>
      <c r="Q748" s="3"/>
      <c r="R748" s="8" t="s">
        <v>1206</v>
      </c>
      <c r="S748" s="18">
        <v>750202</v>
      </c>
      <c r="T748" s="10">
        <v>740</v>
      </c>
      <c r="U748" s="21">
        <v>1</v>
      </c>
    </row>
    <row r="749" spans="1:21" ht="33.75" customHeight="1">
      <c r="A749" s="59">
        <f>A748</f>
        <v>308</v>
      </c>
      <c r="B749" s="29" t="str">
        <f>B748</f>
        <v>Puzzle for Logan, A</v>
      </c>
      <c r="C749" s="35" t="str">
        <f>C748</f>
        <v>Readers 3
Cambridge</v>
      </c>
      <c r="D749" s="104" t="str">
        <f>D748</f>
        <v>1300</v>
      </c>
      <c r="E749" s="105" t="s">
        <v>3344</v>
      </c>
      <c r="F749" s="3"/>
      <c r="G749" s="81"/>
      <c r="H749" s="81"/>
      <c r="I749" s="81"/>
      <c r="J749" s="81"/>
      <c r="K749" s="4"/>
      <c r="L749" s="8"/>
      <c r="M749" s="8"/>
      <c r="N749" s="8"/>
      <c r="O749" s="14"/>
      <c r="P749" s="3" t="s">
        <v>2795</v>
      </c>
      <c r="Q749" s="3"/>
      <c r="R749" s="8" t="s">
        <v>1166</v>
      </c>
      <c r="S749" s="18">
        <v>750210</v>
      </c>
      <c r="T749" s="10">
        <v>2420</v>
      </c>
      <c r="U749" s="21" t="s">
        <v>914</v>
      </c>
    </row>
    <row r="750" spans="1:21" ht="82.5" customHeight="1">
      <c r="A750" s="59">
        <v>309</v>
      </c>
      <c r="B750" s="102" t="s">
        <v>2796</v>
      </c>
      <c r="C750" s="118" t="s">
        <v>2797</v>
      </c>
      <c r="D750" s="5" t="s">
        <v>1159</v>
      </c>
      <c r="E750" s="103">
        <f>IF(L750*M750*N750*O750&gt;10000,FLOOR(L750*M750*N750*O750,1000),FLOOR(L750*M750*N750*O750,100))</f>
        <v>15000</v>
      </c>
      <c r="F750" s="3" t="s">
        <v>2800</v>
      </c>
      <c r="G750" s="132">
        <v>3</v>
      </c>
      <c r="H750" s="132">
        <v>1</v>
      </c>
      <c r="I750" s="132"/>
      <c r="J750" s="132">
        <v>1</v>
      </c>
      <c r="K750" s="4" t="s">
        <v>2798</v>
      </c>
      <c r="L750" s="8" t="s">
        <v>685</v>
      </c>
      <c r="M750" s="8" t="s">
        <v>876</v>
      </c>
      <c r="N750" s="8" t="s">
        <v>2799</v>
      </c>
      <c r="O750" s="14">
        <v>0.8</v>
      </c>
      <c r="P750" s="46" t="s">
        <v>2801</v>
      </c>
      <c r="Q750" s="3" t="s">
        <v>2802</v>
      </c>
      <c r="R750" s="8" t="s">
        <v>2803</v>
      </c>
      <c r="S750" s="18">
        <v>795044</v>
      </c>
      <c r="T750" s="10">
        <v>740</v>
      </c>
      <c r="U750" s="21">
        <v>1</v>
      </c>
    </row>
    <row r="751" spans="1:21" ht="33.75" customHeight="1">
      <c r="A751" s="59">
        <f>A750</f>
        <v>309</v>
      </c>
      <c r="B751" s="29" t="str">
        <f>B750</f>
        <v>Two Lives</v>
      </c>
      <c r="C751" s="35" t="str">
        <f>C750</f>
        <v>Readers 3
Cambridge</v>
      </c>
      <c r="D751" s="104" t="str">
        <f>D750</f>
        <v>1300</v>
      </c>
      <c r="E751" s="105" t="s">
        <v>3266</v>
      </c>
      <c r="F751" s="3"/>
      <c r="G751" s="81"/>
      <c r="H751" s="81"/>
      <c r="I751" s="81"/>
      <c r="J751" s="81"/>
      <c r="K751" s="4"/>
      <c r="L751" s="8"/>
      <c r="M751" s="8"/>
      <c r="N751" s="8"/>
      <c r="O751" s="14"/>
      <c r="P751" s="3" t="s">
        <v>2804</v>
      </c>
      <c r="Q751" s="3"/>
      <c r="R751" s="8" t="s">
        <v>815</v>
      </c>
      <c r="S751" s="18">
        <v>795052</v>
      </c>
      <c r="T751" s="10">
        <v>2420</v>
      </c>
      <c r="U751" s="21" t="s">
        <v>914</v>
      </c>
    </row>
    <row r="752" spans="1:21" ht="38.25" customHeight="1">
      <c r="A752" s="60">
        <v>400</v>
      </c>
      <c r="B752" s="149" t="s">
        <v>1725</v>
      </c>
      <c r="C752" s="110" t="s">
        <v>1727</v>
      </c>
      <c r="D752" s="20" t="s">
        <v>2893</v>
      </c>
      <c r="E752" s="143" t="s">
        <v>674</v>
      </c>
      <c r="F752" s="143" t="s">
        <v>675</v>
      </c>
      <c r="G752" s="163"/>
      <c r="H752" s="81"/>
      <c r="I752" s="81"/>
      <c r="J752" s="81"/>
      <c r="K752" s="30" t="s">
        <v>1726</v>
      </c>
      <c r="L752" s="144" t="s">
        <v>670</v>
      </c>
      <c r="M752" s="144" t="s">
        <v>671</v>
      </c>
      <c r="N752" s="144" t="s">
        <v>672</v>
      </c>
      <c r="O752" s="145" t="s">
        <v>673</v>
      </c>
      <c r="P752" s="2" t="s">
        <v>3059</v>
      </c>
      <c r="Q752" s="2" t="s">
        <v>676</v>
      </c>
      <c r="R752" s="146" t="s">
        <v>1155</v>
      </c>
      <c r="S752" s="147" t="s">
        <v>1155</v>
      </c>
      <c r="T752" s="146" t="s">
        <v>677</v>
      </c>
      <c r="U752" s="146">
        <f>SUM(U754:U775)</f>
        <v>17</v>
      </c>
    </row>
    <row r="753" spans="1:21" ht="38.25" customHeight="1">
      <c r="A753" s="21">
        <v>401</v>
      </c>
      <c r="B753" s="61" t="s">
        <v>3060</v>
      </c>
      <c r="C753" s="114" t="s">
        <v>3061</v>
      </c>
      <c r="D753" s="63">
        <v>1400</v>
      </c>
      <c r="E753" s="12">
        <f>IF(L753*M753*N753*O753&gt;10000,FLOOR(L753*M753*N753*O753,1000),FLOOR(L753*M753*N753*O753,100))</f>
        <v>14000</v>
      </c>
      <c r="F753" s="48"/>
      <c r="G753" s="132"/>
      <c r="H753" s="132"/>
      <c r="I753" s="132"/>
      <c r="J753" s="132"/>
      <c r="K753" s="77"/>
      <c r="L753" s="65">
        <v>11</v>
      </c>
      <c r="M753" s="65">
        <v>28</v>
      </c>
      <c r="N753" s="65">
        <v>56</v>
      </c>
      <c r="O753" s="78">
        <v>0.86</v>
      </c>
      <c r="P753" s="43"/>
      <c r="Q753" s="16"/>
      <c r="R753" s="67" t="s">
        <v>1307</v>
      </c>
      <c r="S753" s="72" t="s">
        <v>3062</v>
      </c>
      <c r="T753" s="73">
        <v>680</v>
      </c>
      <c r="U753" s="70">
        <v>1</v>
      </c>
    </row>
    <row r="754" spans="1:21" ht="38.25" customHeight="1">
      <c r="A754" s="21">
        <v>402</v>
      </c>
      <c r="B754" s="61" t="s">
        <v>3063</v>
      </c>
      <c r="C754" s="114" t="s">
        <v>3061</v>
      </c>
      <c r="D754" s="63">
        <v>1400</v>
      </c>
      <c r="E754" s="12">
        <f aca="true" t="shared" si="30" ref="E754:E789">IF(L754*M754*N754*O754&gt;10000,FLOOR(L754*M754*N754*O754,1000),FLOOR(L754*M754*N754*O754,100))</f>
        <v>15000</v>
      </c>
      <c r="F754" s="48"/>
      <c r="G754" s="132"/>
      <c r="H754" s="132"/>
      <c r="I754" s="132"/>
      <c r="J754" s="132"/>
      <c r="K754" s="77"/>
      <c r="L754" s="65">
        <v>11</v>
      </c>
      <c r="M754" s="65">
        <v>28</v>
      </c>
      <c r="N754" s="65">
        <v>60</v>
      </c>
      <c r="O754" s="78">
        <v>0.86</v>
      </c>
      <c r="P754" s="43"/>
      <c r="Q754" s="16"/>
      <c r="R754" s="67" t="s">
        <v>1307</v>
      </c>
      <c r="S754" s="72" t="s">
        <v>3064</v>
      </c>
      <c r="T754" s="73">
        <v>680</v>
      </c>
      <c r="U754" s="70">
        <v>1</v>
      </c>
    </row>
    <row r="755" spans="1:21" ht="41.25" customHeight="1">
      <c r="A755" s="21">
        <f>A754</f>
        <v>402</v>
      </c>
      <c r="B755" s="64" t="str">
        <f>B754</f>
        <v>Black Beauty</v>
      </c>
      <c r="C755" s="115" t="s">
        <v>3061</v>
      </c>
      <c r="D755" s="74">
        <v>1400</v>
      </c>
      <c r="E755" s="32"/>
      <c r="F755" s="48"/>
      <c r="G755" s="71"/>
      <c r="H755" s="81"/>
      <c r="I755" s="81"/>
      <c r="J755" s="81"/>
      <c r="K755" s="77" t="s">
        <v>3065</v>
      </c>
      <c r="L755" s="65"/>
      <c r="M755" s="65"/>
      <c r="N755" s="65"/>
      <c r="O755" s="66"/>
      <c r="P755" s="43" t="s">
        <v>3066</v>
      </c>
      <c r="Q755" s="16"/>
      <c r="R755" s="67" t="s">
        <v>2002</v>
      </c>
      <c r="S755" s="72" t="s">
        <v>3067</v>
      </c>
      <c r="T755" s="73">
        <v>3000</v>
      </c>
      <c r="U755" s="70" t="s">
        <v>2006</v>
      </c>
    </row>
    <row r="756" spans="1:21" ht="38.25" customHeight="1">
      <c r="A756" s="21">
        <v>403</v>
      </c>
      <c r="B756" s="61" t="s">
        <v>3068</v>
      </c>
      <c r="C756" s="114" t="s">
        <v>3061</v>
      </c>
      <c r="D756" s="63">
        <v>1400</v>
      </c>
      <c r="E756" s="12">
        <f t="shared" si="30"/>
        <v>15000</v>
      </c>
      <c r="F756" s="48"/>
      <c r="G756" s="132"/>
      <c r="H756" s="132"/>
      <c r="I756" s="132"/>
      <c r="J756" s="132"/>
      <c r="K756" s="77"/>
      <c r="L756" s="65">
        <v>11</v>
      </c>
      <c r="M756" s="65">
        <v>28</v>
      </c>
      <c r="N756" s="65">
        <v>58</v>
      </c>
      <c r="O756" s="78">
        <v>0.86</v>
      </c>
      <c r="P756" s="43"/>
      <c r="Q756" s="16"/>
      <c r="R756" s="67" t="s">
        <v>2002</v>
      </c>
      <c r="S756" s="72" t="s">
        <v>3069</v>
      </c>
      <c r="T756" s="73">
        <v>680</v>
      </c>
      <c r="U756" s="70">
        <v>1</v>
      </c>
    </row>
    <row r="757" spans="1:21" ht="38.25" customHeight="1">
      <c r="A757" s="21">
        <v>404</v>
      </c>
      <c r="B757" s="61" t="s">
        <v>3070</v>
      </c>
      <c r="C757" s="114" t="s">
        <v>3061</v>
      </c>
      <c r="D757" s="63">
        <v>1400</v>
      </c>
      <c r="E757" s="12">
        <f t="shared" si="30"/>
        <v>14000</v>
      </c>
      <c r="F757" s="48"/>
      <c r="G757" s="132"/>
      <c r="H757" s="132"/>
      <c r="I757" s="132"/>
      <c r="J757" s="132"/>
      <c r="K757" s="77"/>
      <c r="L757" s="65">
        <v>11</v>
      </c>
      <c r="M757" s="65">
        <v>28</v>
      </c>
      <c r="N757" s="65">
        <v>56</v>
      </c>
      <c r="O757" s="78">
        <v>0.86</v>
      </c>
      <c r="P757" s="43"/>
      <c r="Q757" s="16"/>
      <c r="R757" s="67" t="s">
        <v>2002</v>
      </c>
      <c r="S757" s="72" t="s">
        <v>3071</v>
      </c>
      <c r="T757" s="73">
        <v>680</v>
      </c>
      <c r="U757" s="70">
        <v>1</v>
      </c>
    </row>
    <row r="758" spans="1:21" ht="38.25" customHeight="1">
      <c r="A758" s="21">
        <v>404</v>
      </c>
      <c r="B758" s="61" t="s">
        <v>3072</v>
      </c>
      <c r="C758" s="114" t="s">
        <v>3061</v>
      </c>
      <c r="D758" s="63">
        <v>1400</v>
      </c>
      <c r="E758" s="12">
        <f t="shared" si="30"/>
        <v>15000</v>
      </c>
      <c r="F758" s="48"/>
      <c r="G758" s="132"/>
      <c r="H758" s="132"/>
      <c r="I758" s="132"/>
      <c r="J758" s="132"/>
      <c r="K758" s="77"/>
      <c r="L758" s="65">
        <v>11</v>
      </c>
      <c r="M758" s="65">
        <v>28</v>
      </c>
      <c r="N758" s="65">
        <v>58</v>
      </c>
      <c r="O758" s="78">
        <v>0.86</v>
      </c>
      <c r="P758" s="43"/>
      <c r="Q758" s="16"/>
      <c r="R758" s="67" t="s">
        <v>2002</v>
      </c>
      <c r="S758" s="72" t="s">
        <v>3073</v>
      </c>
      <c r="T758" s="73">
        <v>680</v>
      </c>
      <c r="U758" s="70">
        <v>1</v>
      </c>
    </row>
    <row r="759" spans="1:21" ht="38.25" customHeight="1">
      <c r="A759" s="21">
        <v>406</v>
      </c>
      <c r="B759" s="61" t="s">
        <v>3074</v>
      </c>
      <c r="C759" s="114" t="s">
        <v>3061</v>
      </c>
      <c r="D759" s="63">
        <v>1400</v>
      </c>
      <c r="E759" s="12">
        <f t="shared" si="30"/>
        <v>13000</v>
      </c>
      <c r="F759" s="48"/>
      <c r="G759" s="132"/>
      <c r="H759" s="132"/>
      <c r="I759" s="132"/>
      <c r="J759" s="132"/>
      <c r="K759" s="77"/>
      <c r="L759" s="65">
        <v>11</v>
      </c>
      <c r="M759" s="65">
        <v>28</v>
      </c>
      <c r="N759" s="65">
        <v>51</v>
      </c>
      <c r="O759" s="78">
        <v>0.86</v>
      </c>
      <c r="P759" s="43"/>
      <c r="Q759" s="16"/>
      <c r="R759" s="67" t="s">
        <v>2002</v>
      </c>
      <c r="S759" s="72" t="s">
        <v>3075</v>
      </c>
      <c r="T759" s="73">
        <v>680</v>
      </c>
      <c r="U759" s="70">
        <v>1</v>
      </c>
    </row>
    <row r="760" spans="1:21" ht="41.25" customHeight="1">
      <c r="A760" s="21">
        <f>A759</f>
        <v>406</v>
      </c>
      <c r="B760" s="64" t="str">
        <f>B759</f>
        <v>Dr Jekyll andMr Hyde</v>
      </c>
      <c r="C760" s="115" t="s">
        <v>3061</v>
      </c>
      <c r="D760" s="74">
        <v>1400</v>
      </c>
      <c r="E760" s="32"/>
      <c r="F760" s="48"/>
      <c r="G760" s="71"/>
      <c r="H760" s="81"/>
      <c r="I760" s="81"/>
      <c r="J760" s="81"/>
      <c r="K760" s="77" t="s">
        <v>3065</v>
      </c>
      <c r="L760" s="65"/>
      <c r="M760" s="65"/>
      <c r="N760" s="65"/>
      <c r="O760" s="66"/>
      <c r="P760" s="43" t="s">
        <v>1518</v>
      </c>
      <c r="Q760" s="16"/>
      <c r="R760" s="67" t="s">
        <v>2002</v>
      </c>
      <c r="S760" s="72" t="s">
        <v>1519</v>
      </c>
      <c r="T760" s="73">
        <v>3000</v>
      </c>
      <c r="U760" s="70" t="s">
        <v>2006</v>
      </c>
    </row>
    <row r="761" spans="1:21" ht="38.25" customHeight="1">
      <c r="A761" s="21">
        <v>406</v>
      </c>
      <c r="B761" s="61" t="s">
        <v>1520</v>
      </c>
      <c r="C761" s="114" t="s">
        <v>3061</v>
      </c>
      <c r="D761" s="63">
        <v>1400</v>
      </c>
      <c r="E761" s="12">
        <f t="shared" si="30"/>
        <v>15000</v>
      </c>
      <c r="F761" s="48"/>
      <c r="G761" s="132"/>
      <c r="H761" s="132"/>
      <c r="I761" s="132"/>
      <c r="J761" s="132"/>
      <c r="K761" s="77"/>
      <c r="L761" s="65">
        <v>11</v>
      </c>
      <c r="M761" s="65">
        <v>28</v>
      </c>
      <c r="N761" s="65">
        <v>58</v>
      </c>
      <c r="O761" s="78">
        <v>0.86</v>
      </c>
      <c r="P761" s="43"/>
      <c r="Q761" s="16"/>
      <c r="R761" s="67" t="s">
        <v>2002</v>
      </c>
      <c r="S761" s="72" t="s">
        <v>1521</v>
      </c>
      <c r="T761" s="73">
        <v>680</v>
      </c>
      <c r="U761" s="70">
        <v>1</v>
      </c>
    </row>
    <row r="762" spans="1:21" ht="38.25" customHeight="1">
      <c r="A762" s="21">
        <v>407</v>
      </c>
      <c r="B762" s="61" t="s">
        <v>1522</v>
      </c>
      <c r="C762" s="114" t="s">
        <v>3061</v>
      </c>
      <c r="D762" s="63">
        <v>1400</v>
      </c>
      <c r="E762" s="12">
        <f>IF(L762*M762*N762*O762&gt;10000,FLOOR(L762*M762*N762*O762,1000),FLOOR(L762*M762*N762*O762,100))</f>
        <v>14000</v>
      </c>
      <c r="F762" s="48"/>
      <c r="G762" s="132"/>
      <c r="H762" s="132"/>
      <c r="I762" s="132"/>
      <c r="J762" s="132"/>
      <c r="K762" s="77"/>
      <c r="L762" s="65">
        <v>11</v>
      </c>
      <c r="M762" s="65">
        <v>28</v>
      </c>
      <c r="N762" s="65">
        <v>56</v>
      </c>
      <c r="O762" s="78">
        <v>0.86</v>
      </c>
      <c r="P762" s="43"/>
      <c r="Q762" s="16"/>
      <c r="R762" s="67" t="s">
        <v>2002</v>
      </c>
      <c r="S762" s="72" t="s">
        <v>1523</v>
      </c>
      <c r="T762" s="73">
        <v>680</v>
      </c>
      <c r="U762" s="70">
        <v>1</v>
      </c>
    </row>
    <row r="763" spans="1:21" ht="41.25" customHeight="1">
      <c r="A763" s="21">
        <f>A762</f>
        <v>407</v>
      </c>
      <c r="B763" s="64" t="str">
        <f>B762</f>
        <v>Gulliver'sTravels</v>
      </c>
      <c r="C763" s="115" t="s">
        <v>3061</v>
      </c>
      <c r="D763" s="74">
        <v>1400</v>
      </c>
      <c r="E763" s="32"/>
      <c r="F763" s="48"/>
      <c r="G763" s="71"/>
      <c r="H763" s="81"/>
      <c r="I763" s="81"/>
      <c r="J763" s="81"/>
      <c r="K763" s="77" t="s">
        <v>3065</v>
      </c>
      <c r="L763" s="65"/>
      <c r="M763" s="65"/>
      <c r="N763" s="65"/>
      <c r="O763" s="66"/>
      <c r="P763" s="43" t="s">
        <v>1524</v>
      </c>
      <c r="Q763" s="16"/>
      <c r="R763" s="67" t="s">
        <v>2002</v>
      </c>
      <c r="S763" s="72" t="s">
        <v>1525</v>
      </c>
      <c r="T763" s="73">
        <v>3000</v>
      </c>
      <c r="U763" s="70" t="s">
        <v>2006</v>
      </c>
    </row>
    <row r="764" spans="1:21" ht="38.25" customHeight="1">
      <c r="A764" s="21">
        <v>408</v>
      </c>
      <c r="B764" s="61" t="s">
        <v>1526</v>
      </c>
      <c r="C764" s="114" t="s">
        <v>3061</v>
      </c>
      <c r="D764" s="63">
        <v>1400</v>
      </c>
      <c r="E764" s="12">
        <f>IF(L764*M764*N764*O764&gt;10000,FLOOR(L764*M764*N764*O764,1000),FLOOR(L764*M764*N764*O764,100))</f>
        <v>19000</v>
      </c>
      <c r="F764" s="48"/>
      <c r="G764" s="132"/>
      <c r="H764" s="132"/>
      <c r="I764" s="132"/>
      <c r="J764" s="132"/>
      <c r="K764" s="77"/>
      <c r="L764" s="65">
        <v>11</v>
      </c>
      <c r="M764" s="65">
        <v>28</v>
      </c>
      <c r="N764" s="65">
        <v>75</v>
      </c>
      <c r="O764" s="78">
        <v>0.86</v>
      </c>
      <c r="P764" s="43"/>
      <c r="Q764" s="16"/>
      <c r="R764" s="67" t="s">
        <v>2002</v>
      </c>
      <c r="S764" s="72" t="s">
        <v>1527</v>
      </c>
      <c r="T764" s="73">
        <v>680</v>
      </c>
      <c r="U764" s="70">
        <v>1</v>
      </c>
    </row>
    <row r="765" spans="1:21" ht="41.25" customHeight="1">
      <c r="A765" s="21">
        <f>A764</f>
        <v>408</v>
      </c>
      <c r="B765" s="64" t="str">
        <f>B764</f>
        <v>Hound Of The Baskervilles, The </v>
      </c>
      <c r="C765" s="115" t="s">
        <v>3061</v>
      </c>
      <c r="D765" s="74">
        <v>1400</v>
      </c>
      <c r="E765" s="32"/>
      <c r="F765" s="48"/>
      <c r="G765" s="71"/>
      <c r="H765" s="81"/>
      <c r="I765" s="81"/>
      <c r="J765" s="81"/>
      <c r="K765" s="77" t="s">
        <v>3065</v>
      </c>
      <c r="L765" s="65"/>
      <c r="M765" s="65"/>
      <c r="N765" s="65"/>
      <c r="O765" s="66"/>
      <c r="P765" s="43" t="s">
        <v>1528</v>
      </c>
      <c r="Q765" s="16"/>
      <c r="R765" s="67" t="s">
        <v>2002</v>
      </c>
      <c r="S765" s="72" t="s">
        <v>1529</v>
      </c>
      <c r="T765" s="73">
        <v>3000</v>
      </c>
      <c r="U765" s="70" t="s">
        <v>2006</v>
      </c>
    </row>
    <row r="766" spans="1:21" ht="51.75" customHeight="1">
      <c r="A766" s="21">
        <v>409</v>
      </c>
      <c r="B766" s="61" t="s">
        <v>1530</v>
      </c>
      <c r="C766" s="114" t="s">
        <v>3061</v>
      </c>
      <c r="D766" s="63">
        <v>1400</v>
      </c>
      <c r="E766" s="12">
        <f t="shared" si="30"/>
        <v>16000</v>
      </c>
      <c r="F766" s="48" t="s">
        <v>2936</v>
      </c>
      <c r="G766" s="132"/>
      <c r="H766" s="132"/>
      <c r="I766" s="132"/>
      <c r="J766" s="132"/>
      <c r="K766" s="77" t="s">
        <v>2935</v>
      </c>
      <c r="L766" s="65">
        <v>11</v>
      </c>
      <c r="M766" s="65">
        <v>28</v>
      </c>
      <c r="N766" s="65">
        <v>61</v>
      </c>
      <c r="O766" s="78">
        <v>0.86</v>
      </c>
      <c r="P766" s="43" t="s">
        <v>2934</v>
      </c>
      <c r="Q766" s="16" t="s">
        <v>2578</v>
      </c>
      <c r="R766" s="67" t="s">
        <v>2564</v>
      </c>
      <c r="S766" s="72" t="s">
        <v>1531</v>
      </c>
      <c r="T766" s="73">
        <v>680</v>
      </c>
      <c r="U766" s="70">
        <v>1</v>
      </c>
    </row>
    <row r="767" spans="1:21" ht="41.25" customHeight="1">
      <c r="A767" s="21">
        <f>A766</f>
        <v>409</v>
      </c>
      <c r="B767" s="64" t="str">
        <f>B766</f>
        <v>Little Women</v>
      </c>
      <c r="C767" s="115" t="s">
        <v>3061</v>
      </c>
      <c r="D767" s="74">
        <v>1400</v>
      </c>
      <c r="E767" s="32"/>
      <c r="F767" s="48"/>
      <c r="G767" s="71"/>
      <c r="H767" s="81"/>
      <c r="I767" s="81"/>
      <c r="J767" s="81"/>
      <c r="K767" s="77" t="s">
        <v>1532</v>
      </c>
      <c r="L767" s="65"/>
      <c r="M767" s="65"/>
      <c r="N767" s="65"/>
      <c r="O767" s="66"/>
      <c r="P767" s="43" t="s">
        <v>1533</v>
      </c>
      <c r="Q767" s="16"/>
      <c r="R767" s="67" t="s">
        <v>2564</v>
      </c>
      <c r="S767" s="72" t="s">
        <v>1534</v>
      </c>
      <c r="T767" s="73">
        <v>3000</v>
      </c>
      <c r="U767" s="70" t="s">
        <v>2568</v>
      </c>
    </row>
    <row r="768" spans="1:21" ht="38.25" customHeight="1">
      <c r="A768" s="21">
        <v>410</v>
      </c>
      <c r="B768" s="61" t="s">
        <v>1535</v>
      </c>
      <c r="C768" s="114" t="s">
        <v>3061</v>
      </c>
      <c r="D768" s="63">
        <v>1400</v>
      </c>
      <c r="E768" s="12">
        <f t="shared" si="30"/>
        <v>22000</v>
      </c>
      <c r="F768" s="48"/>
      <c r="G768" s="132"/>
      <c r="H768" s="132"/>
      <c r="I768" s="132"/>
      <c r="J768" s="132"/>
      <c r="K768" s="77"/>
      <c r="L768" s="65">
        <v>11</v>
      </c>
      <c r="M768" s="65">
        <v>28</v>
      </c>
      <c r="N768" s="65">
        <v>86.5</v>
      </c>
      <c r="O768" s="78">
        <v>0.86</v>
      </c>
      <c r="P768" s="43"/>
      <c r="Q768" s="16"/>
      <c r="R768" s="67" t="s">
        <v>2564</v>
      </c>
      <c r="S768" s="72" t="s">
        <v>1536</v>
      </c>
      <c r="T768" s="73">
        <v>680</v>
      </c>
      <c r="U768" s="70">
        <v>1</v>
      </c>
    </row>
    <row r="769" spans="1:21" ht="38.25" customHeight="1">
      <c r="A769" s="21">
        <v>411</v>
      </c>
      <c r="B769" s="61" t="s">
        <v>1537</v>
      </c>
      <c r="C769" s="114" t="s">
        <v>3061</v>
      </c>
      <c r="D769" s="63">
        <v>1400</v>
      </c>
      <c r="E769" s="12">
        <f t="shared" si="30"/>
        <v>16000</v>
      </c>
      <c r="F769" s="48"/>
      <c r="G769" s="132"/>
      <c r="H769" s="132"/>
      <c r="I769" s="132"/>
      <c r="J769" s="132"/>
      <c r="K769" s="77"/>
      <c r="L769" s="65">
        <v>11</v>
      </c>
      <c r="M769" s="65">
        <v>28</v>
      </c>
      <c r="N769" s="65">
        <v>62.3</v>
      </c>
      <c r="O769" s="78">
        <v>0.86</v>
      </c>
      <c r="P769" s="43"/>
      <c r="Q769" s="16"/>
      <c r="R769" s="67" t="s">
        <v>2564</v>
      </c>
      <c r="S769" s="72" t="s">
        <v>1538</v>
      </c>
      <c r="T769" s="73">
        <v>680</v>
      </c>
      <c r="U769" s="70">
        <v>1</v>
      </c>
    </row>
    <row r="770" spans="1:21" ht="38.25" customHeight="1">
      <c r="A770" s="21">
        <v>412</v>
      </c>
      <c r="B770" s="61" t="s">
        <v>1539</v>
      </c>
      <c r="C770" s="114" t="s">
        <v>3061</v>
      </c>
      <c r="D770" s="63">
        <v>1400</v>
      </c>
      <c r="E770" s="12">
        <f t="shared" si="30"/>
        <v>14000</v>
      </c>
      <c r="F770" s="48"/>
      <c r="G770" s="132"/>
      <c r="H770" s="132"/>
      <c r="I770" s="132"/>
      <c r="J770" s="132"/>
      <c r="K770" s="77"/>
      <c r="L770" s="65">
        <v>11</v>
      </c>
      <c r="M770" s="65">
        <v>28</v>
      </c>
      <c r="N770" s="65">
        <v>53</v>
      </c>
      <c r="O770" s="78">
        <v>0.86</v>
      </c>
      <c r="P770" s="81"/>
      <c r="Q770" s="16"/>
      <c r="R770" s="67" t="s">
        <v>2564</v>
      </c>
      <c r="S770" s="72" t="s">
        <v>1540</v>
      </c>
      <c r="T770" s="73">
        <v>680</v>
      </c>
      <c r="U770" s="70">
        <v>1</v>
      </c>
    </row>
    <row r="771" spans="1:21" ht="81" customHeight="1">
      <c r="A771" s="21">
        <v>413</v>
      </c>
      <c r="B771" s="61" t="s">
        <v>207</v>
      </c>
      <c r="C771" s="114" t="s">
        <v>3061</v>
      </c>
      <c r="D771" s="63">
        <v>1400</v>
      </c>
      <c r="E771" s="12">
        <f>IF(L771*M771*N771*O771&gt;10000,FLOOR(L771*M771*N771*O771,1000),FLOOR(L771*M771*N771*O771,100))</f>
        <v>16000</v>
      </c>
      <c r="F771" s="48" t="s">
        <v>139</v>
      </c>
      <c r="G771" s="132"/>
      <c r="H771" s="132"/>
      <c r="I771" s="132"/>
      <c r="J771" s="132"/>
      <c r="K771" s="77" t="s">
        <v>1541</v>
      </c>
      <c r="L771" s="65">
        <v>11</v>
      </c>
      <c r="M771" s="65">
        <v>28</v>
      </c>
      <c r="N771" s="65">
        <v>62</v>
      </c>
      <c r="O771" s="78">
        <v>0.86</v>
      </c>
      <c r="P771" s="43" t="s">
        <v>208</v>
      </c>
      <c r="Q771" s="16"/>
      <c r="R771" s="67" t="s">
        <v>1579</v>
      </c>
      <c r="S771" s="72" t="s">
        <v>1540</v>
      </c>
      <c r="T771" s="73">
        <v>680</v>
      </c>
      <c r="U771" s="70">
        <v>1</v>
      </c>
    </row>
    <row r="772" spans="1:21" ht="38.25" customHeight="1">
      <c r="A772" s="21">
        <v>414</v>
      </c>
      <c r="B772" s="61" t="s">
        <v>1542</v>
      </c>
      <c r="C772" s="114" t="s">
        <v>3061</v>
      </c>
      <c r="D772" s="63">
        <v>1400</v>
      </c>
      <c r="E772" s="12">
        <f t="shared" si="30"/>
        <v>13000</v>
      </c>
      <c r="F772" s="48"/>
      <c r="G772" s="132"/>
      <c r="H772" s="132"/>
      <c r="I772" s="132"/>
      <c r="J772" s="132"/>
      <c r="K772" s="77"/>
      <c r="L772" s="65">
        <v>11</v>
      </c>
      <c r="M772" s="65">
        <v>28</v>
      </c>
      <c r="N772" s="65">
        <v>52.7</v>
      </c>
      <c r="O772" s="78">
        <v>0.86</v>
      </c>
      <c r="P772" s="43"/>
      <c r="Q772" s="16"/>
      <c r="R772" s="67" t="s">
        <v>1579</v>
      </c>
      <c r="S772" s="72" t="s">
        <v>1543</v>
      </c>
      <c r="T772" s="73">
        <v>680</v>
      </c>
      <c r="U772" s="70">
        <v>1</v>
      </c>
    </row>
    <row r="773" spans="1:21" ht="38.25" customHeight="1">
      <c r="A773" s="21">
        <v>415</v>
      </c>
      <c r="B773" s="61" t="s">
        <v>1544</v>
      </c>
      <c r="C773" s="114" t="s">
        <v>3061</v>
      </c>
      <c r="D773" s="63">
        <v>1400</v>
      </c>
      <c r="E773" s="12">
        <f t="shared" si="30"/>
        <v>16000</v>
      </c>
      <c r="F773" s="48"/>
      <c r="G773" s="132"/>
      <c r="H773" s="132"/>
      <c r="I773" s="132"/>
      <c r="J773" s="132"/>
      <c r="K773" s="77"/>
      <c r="L773" s="65">
        <v>11</v>
      </c>
      <c r="M773" s="65">
        <v>28</v>
      </c>
      <c r="N773" s="65">
        <v>62</v>
      </c>
      <c r="O773" s="78">
        <v>0.86</v>
      </c>
      <c r="P773" s="43"/>
      <c r="Q773" s="16"/>
      <c r="R773" s="67" t="s">
        <v>1579</v>
      </c>
      <c r="S773" s="72" t="s">
        <v>1545</v>
      </c>
      <c r="T773" s="73">
        <v>680</v>
      </c>
      <c r="U773" s="70">
        <v>1</v>
      </c>
    </row>
    <row r="774" spans="1:21" ht="38.25" customHeight="1">
      <c r="A774" s="21">
        <v>416</v>
      </c>
      <c r="B774" s="61" t="s">
        <v>1546</v>
      </c>
      <c r="C774" s="114" t="s">
        <v>3061</v>
      </c>
      <c r="D774" s="127">
        <v>1400</v>
      </c>
      <c r="E774" s="42">
        <f>IF(L774*M774*N774*O774&gt;10000,FLOOR(L774*M774*N774*O774,1000),FLOOR(L774*M774*N774*O774,100))</f>
        <v>0</v>
      </c>
      <c r="F774" s="48" t="s">
        <v>1578</v>
      </c>
      <c r="G774" s="132"/>
      <c r="H774" s="132"/>
      <c r="I774" s="132"/>
      <c r="J774" s="132"/>
      <c r="K774" s="77" t="s">
        <v>1547</v>
      </c>
      <c r="L774" s="65">
        <v>11</v>
      </c>
      <c r="M774" s="65">
        <v>28</v>
      </c>
      <c r="N774" s="123"/>
      <c r="O774" s="78">
        <v>0.86</v>
      </c>
      <c r="P774" s="43" t="s">
        <v>432</v>
      </c>
      <c r="Q774" s="16"/>
      <c r="R774" s="67" t="s">
        <v>434</v>
      </c>
      <c r="S774" s="72" t="s">
        <v>1548</v>
      </c>
      <c r="T774" s="73">
        <v>680</v>
      </c>
      <c r="U774" s="70">
        <v>1</v>
      </c>
    </row>
    <row r="775" spans="1:21" ht="75" customHeight="1">
      <c r="A775" s="21">
        <v>417</v>
      </c>
      <c r="B775" s="61" t="s">
        <v>1460</v>
      </c>
      <c r="C775" s="114" t="s">
        <v>3061</v>
      </c>
      <c r="D775" s="63">
        <v>1400</v>
      </c>
      <c r="E775" s="12">
        <f t="shared" si="30"/>
        <v>14000</v>
      </c>
      <c r="F775" s="48"/>
      <c r="G775" s="132"/>
      <c r="H775" s="132"/>
      <c r="I775" s="132"/>
      <c r="J775" s="132"/>
      <c r="K775" s="77"/>
      <c r="L775" s="65">
        <v>11</v>
      </c>
      <c r="M775" s="65">
        <v>28</v>
      </c>
      <c r="N775" s="65">
        <v>56</v>
      </c>
      <c r="O775" s="78">
        <v>0.86</v>
      </c>
      <c r="P775" s="43" t="s">
        <v>2937</v>
      </c>
      <c r="Q775" s="16" t="s">
        <v>2578</v>
      </c>
      <c r="R775" s="67" t="s">
        <v>2564</v>
      </c>
      <c r="S775" s="72" t="s">
        <v>1461</v>
      </c>
      <c r="T775" s="73">
        <v>680</v>
      </c>
      <c r="U775" s="70">
        <v>1</v>
      </c>
    </row>
    <row r="776" spans="1:21" ht="38.25" customHeight="1">
      <c r="A776" s="21">
        <v>418</v>
      </c>
      <c r="B776" s="61" t="s">
        <v>1462</v>
      </c>
      <c r="C776" s="114" t="s">
        <v>3061</v>
      </c>
      <c r="D776" s="63">
        <v>1400</v>
      </c>
      <c r="E776" s="12">
        <f t="shared" si="30"/>
        <v>15000</v>
      </c>
      <c r="F776" s="82" t="s">
        <v>2582</v>
      </c>
      <c r="G776" s="132"/>
      <c r="H776" s="132"/>
      <c r="I776" s="132"/>
      <c r="J776" s="132"/>
      <c r="K776" s="77" t="s">
        <v>1463</v>
      </c>
      <c r="L776" s="65">
        <v>11</v>
      </c>
      <c r="M776" s="65">
        <v>28</v>
      </c>
      <c r="N776" s="65">
        <v>57.5</v>
      </c>
      <c r="O776" s="78">
        <v>0.86</v>
      </c>
      <c r="P776" s="43" t="s">
        <v>1464</v>
      </c>
      <c r="Q776" s="16" t="s">
        <v>982</v>
      </c>
      <c r="R776" s="67" t="s">
        <v>2969</v>
      </c>
      <c r="S776" s="72" t="s">
        <v>1465</v>
      </c>
      <c r="T776" s="73">
        <v>680</v>
      </c>
      <c r="U776" s="70">
        <v>1</v>
      </c>
    </row>
    <row r="777" spans="1:21" ht="38.25" customHeight="1">
      <c r="A777" s="21">
        <v>419</v>
      </c>
      <c r="B777" s="61" t="s">
        <v>1466</v>
      </c>
      <c r="C777" s="114" t="s">
        <v>3061</v>
      </c>
      <c r="D777" s="63">
        <v>1400</v>
      </c>
      <c r="E777" s="12">
        <f t="shared" si="30"/>
        <v>15000</v>
      </c>
      <c r="F777" s="48"/>
      <c r="G777" s="132"/>
      <c r="H777" s="132"/>
      <c r="I777" s="132"/>
      <c r="J777" s="132"/>
      <c r="K777" s="77"/>
      <c r="L777" s="65">
        <v>11</v>
      </c>
      <c r="M777" s="65">
        <v>28</v>
      </c>
      <c r="N777" s="65">
        <v>58</v>
      </c>
      <c r="O777" s="78">
        <v>0.86</v>
      </c>
      <c r="P777" s="43"/>
      <c r="Q777" s="16"/>
      <c r="R777" s="67" t="s">
        <v>2969</v>
      </c>
      <c r="S777" s="72" t="s">
        <v>1467</v>
      </c>
      <c r="T777" s="73">
        <v>680</v>
      </c>
      <c r="U777" s="70">
        <v>1</v>
      </c>
    </row>
    <row r="778" spans="1:21" ht="38.25" customHeight="1">
      <c r="A778" s="21">
        <v>420</v>
      </c>
      <c r="B778" s="61" t="s">
        <v>1468</v>
      </c>
      <c r="C778" s="114" t="s">
        <v>3061</v>
      </c>
      <c r="D778" s="63">
        <v>1400</v>
      </c>
      <c r="E778" s="12">
        <f>IF(L778*M778*N778*O778&gt;10000,FLOOR(L778*M778*N778*O778,1000),FLOOR(L778*M778*N778*O778,100))</f>
        <v>15000</v>
      </c>
      <c r="F778" s="48"/>
      <c r="G778" s="132"/>
      <c r="H778" s="132"/>
      <c r="I778" s="132"/>
      <c r="J778" s="132"/>
      <c r="K778" s="77"/>
      <c r="L778" s="65">
        <v>11</v>
      </c>
      <c r="M778" s="65">
        <v>28</v>
      </c>
      <c r="N778" s="65">
        <v>59</v>
      </c>
      <c r="O778" s="78">
        <v>0.86</v>
      </c>
      <c r="P778" s="43"/>
      <c r="Q778" s="16"/>
      <c r="R778" s="67" t="s">
        <v>1579</v>
      </c>
      <c r="S778" s="72" t="s">
        <v>1469</v>
      </c>
      <c r="T778" s="73">
        <v>680</v>
      </c>
      <c r="U778" s="70">
        <v>1</v>
      </c>
    </row>
    <row r="779" spans="1:21" ht="75" customHeight="1">
      <c r="A779" s="21">
        <v>421</v>
      </c>
      <c r="B779" s="61" t="s">
        <v>1470</v>
      </c>
      <c r="C779" s="114" t="s">
        <v>3061</v>
      </c>
      <c r="D779" s="63">
        <v>1400</v>
      </c>
      <c r="E779" s="12">
        <f t="shared" si="30"/>
        <v>15000</v>
      </c>
      <c r="F779" s="82" t="s">
        <v>2582</v>
      </c>
      <c r="G779" s="132"/>
      <c r="H779" s="132"/>
      <c r="I779" s="132"/>
      <c r="J779" s="132"/>
      <c r="K779" s="77" t="s">
        <v>2939</v>
      </c>
      <c r="L779" s="65">
        <v>11</v>
      </c>
      <c r="M779" s="65">
        <v>28</v>
      </c>
      <c r="N779" s="65">
        <v>59</v>
      </c>
      <c r="O779" s="78">
        <v>0.86</v>
      </c>
      <c r="P779" s="43" t="s">
        <v>2938</v>
      </c>
      <c r="Q779" s="16" t="s">
        <v>2501</v>
      </c>
      <c r="R779" s="67" t="s">
        <v>1579</v>
      </c>
      <c r="S779" s="72" t="s">
        <v>1471</v>
      </c>
      <c r="T779" s="73">
        <v>680</v>
      </c>
      <c r="U779" s="70">
        <v>1</v>
      </c>
    </row>
    <row r="780" spans="1:21" ht="41.25" customHeight="1">
      <c r="A780" s="21">
        <v>420</v>
      </c>
      <c r="B780" s="64" t="str">
        <f>B779</f>
        <v>Thirty-Nine Steps, The</v>
      </c>
      <c r="C780" s="115" t="s">
        <v>3061</v>
      </c>
      <c r="D780" s="74">
        <v>1400</v>
      </c>
      <c r="E780" s="32"/>
      <c r="F780" s="48"/>
      <c r="G780" s="71"/>
      <c r="H780" s="81"/>
      <c r="I780" s="81"/>
      <c r="J780" s="81"/>
      <c r="K780" s="77" t="s">
        <v>1472</v>
      </c>
      <c r="L780" s="65"/>
      <c r="M780" s="65"/>
      <c r="N780" s="65"/>
      <c r="O780" s="66"/>
      <c r="P780" s="43" t="s">
        <v>1473</v>
      </c>
      <c r="Q780" s="16"/>
      <c r="R780" s="67" t="s">
        <v>1579</v>
      </c>
      <c r="S780" s="72" t="s">
        <v>1474</v>
      </c>
      <c r="T780" s="73">
        <v>1500</v>
      </c>
      <c r="U780" s="70" t="s">
        <v>1475</v>
      </c>
    </row>
    <row r="781" spans="1:21" ht="38.25" customHeight="1">
      <c r="A781" s="21">
        <v>422</v>
      </c>
      <c r="B781" s="61" t="s">
        <v>1476</v>
      </c>
      <c r="C781" s="114" t="s">
        <v>3061</v>
      </c>
      <c r="D781" s="63">
        <v>1400</v>
      </c>
      <c r="E781" s="12">
        <f t="shared" si="30"/>
        <v>16000</v>
      </c>
      <c r="F781" s="48"/>
      <c r="G781" s="132"/>
      <c r="H781" s="132"/>
      <c r="I781" s="132"/>
      <c r="J781" s="132"/>
      <c r="K781" s="77"/>
      <c r="L781" s="65">
        <v>11</v>
      </c>
      <c r="M781" s="65">
        <v>28</v>
      </c>
      <c r="N781" s="65">
        <v>64</v>
      </c>
      <c r="O781" s="78">
        <v>0.86</v>
      </c>
      <c r="P781" s="43"/>
      <c r="Q781" s="16"/>
      <c r="R781" s="67" t="s">
        <v>1579</v>
      </c>
      <c r="S781" s="72" t="s">
        <v>1477</v>
      </c>
      <c r="T781" s="73">
        <v>680</v>
      </c>
      <c r="U781" s="70">
        <v>1</v>
      </c>
    </row>
    <row r="782" spans="1:21" ht="41.25" customHeight="1">
      <c r="A782" s="21">
        <f>A781</f>
        <v>422</v>
      </c>
      <c r="B782" s="64" t="str">
        <f>B781</f>
        <v>Three Men in a Boat</v>
      </c>
      <c r="C782" s="115" t="s">
        <v>3061</v>
      </c>
      <c r="D782" s="74">
        <v>1400</v>
      </c>
      <c r="E782" s="32"/>
      <c r="F782" s="48"/>
      <c r="G782" s="71"/>
      <c r="H782" s="81"/>
      <c r="I782" s="81"/>
      <c r="J782" s="81"/>
      <c r="K782" s="77" t="s">
        <v>1472</v>
      </c>
      <c r="L782" s="65"/>
      <c r="M782" s="65"/>
      <c r="N782" s="65"/>
      <c r="O782" s="66"/>
      <c r="P782" s="43" t="s">
        <v>1478</v>
      </c>
      <c r="Q782" s="16"/>
      <c r="R782" s="67" t="s">
        <v>1579</v>
      </c>
      <c r="S782" s="72" t="s">
        <v>1479</v>
      </c>
      <c r="T782" s="73">
        <v>3000</v>
      </c>
      <c r="U782" s="70" t="s">
        <v>1475</v>
      </c>
    </row>
    <row r="783" spans="1:21" ht="38.25" customHeight="1">
      <c r="A783" s="21">
        <v>423</v>
      </c>
      <c r="B783" s="61" t="s">
        <v>1480</v>
      </c>
      <c r="C783" s="114" t="s">
        <v>3061</v>
      </c>
      <c r="D783" s="63">
        <v>1400</v>
      </c>
      <c r="E783" s="12">
        <f t="shared" si="30"/>
        <v>15000</v>
      </c>
      <c r="F783" s="48"/>
      <c r="G783" s="132"/>
      <c r="H783" s="132"/>
      <c r="I783" s="132"/>
      <c r="J783" s="132"/>
      <c r="K783" s="77"/>
      <c r="L783" s="65">
        <v>11</v>
      </c>
      <c r="M783" s="65">
        <v>28</v>
      </c>
      <c r="N783" s="65">
        <v>60</v>
      </c>
      <c r="O783" s="78">
        <v>0.86</v>
      </c>
      <c r="P783" s="43"/>
      <c r="Q783" s="16"/>
      <c r="R783" s="67" t="s">
        <v>1579</v>
      </c>
      <c r="S783" s="72" t="s">
        <v>1481</v>
      </c>
      <c r="T783" s="73">
        <v>680</v>
      </c>
      <c r="U783" s="70">
        <v>1</v>
      </c>
    </row>
    <row r="784" spans="1:21" ht="41.25" customHeight="1">
      <c r="A784" s="21">
        <f>A783</f>
        <v>423</v>
      </c>
      <c r="B784" s="64" t="str">
        <f>B783</f>
        <v>Treasure Island</v>
      </c>
      <c r="C784" s="115" t="s">
        <v>3061</v>
      </c>
      <c r="D784" s="74">
        <v>1400</v>
      </c>
      <c r="E784" s="32"/>
      <c r="F784" s="48"/>
      <c r="G784" s="71"/>
      <c r="H784" s="81"/>
      <c r="I784" s="81"/>
      <c r="J784" s="81"/>
      <c r="K784" s="77" t="s">
        <v>1482</v>
      </c>
      <c r="L784" s="65"/>
      <c r="M784" s="65"/>
      <c r="N784" s="65"/>
      <c r="O784" s="66"/>
      <c r="P784" s="43" t="s">
        <v>1483</v>
      </c>
      <c r="Q784" s="16"/>
      <c r="R784" s="67" t="s">
        <v>442</v>
      </c>
      <c r="S784" s="72" t="s">
        <v>1484</v>
      </c>
      <c r="T784" s="73">
        <v>3000</v>
      </c>
      <c r="U784" s="70" t="s">
        <v>2012</v>
      </c>
    </row>
    <row r="785" spans="1:21" ht="38.25" customHeight="1">
      <c r="A785" s="21">
        <v>424</v>
      </c>
      <c r="B785" s="61" t="s">
        <v>1485</v>
      </c>
      <c r="C785" s="114" t="s">
        <v>3061</v>
      </c>
      <c r="D785" s="63">
        <v>1400</v>
      </c>
      <c r="E785" s="12">
        <f t="shared" si="30"/>
        <v>15000</v>
      </c>
      <c r="F785" s="48"/>
      <c r="G785" s="132"/>
      <c r="H785" s="132"/>
      <c r="I785" s="132"/>
      <c r="J785" s="132"/>
      <c r="K785" s="77"/>
      <c r="L785" s="65">
        <v>11</v>
      </c>
      <c r="M785" s="65">
        <v>28</v>
      </c>
      <c r="N785" s="65">
        <v>57</v>
      </c>
      <c r="O785" s="78">
        <v>0.86</v>
      </c>
      <c r="P785" s="43"/>
      <c r="Q785" s="16"/>
      <c r="R785" s="67" t="s">
        <v>442</v>
      </c>
      <c r="S785" s="72" t="s">
        <v>1486</v>
      </c>
      <c r="T785" s="73">
        <v>680</v>
      </c>
      <c r="U785" s="70">
        <v>1</v>
      </c>
    </row>
    <row r="786" spans="1:21" ht="63" customHeight="1">
      <c r="A786" s="21">
        <v>425</v>
      </c>
      <c r="B786" s="61" t="s">
        <v>1487</v>
      </c>
      <c r="C786" s="114" t="s">
        <v>3061</v>
      </c>
      <c r="D786" s="63">
        <v>1400</v>
      </c>
      <c r="E786" s="12">
        <f t="shared" si="30"/>
        <v>16000</v>
      </c>
      <c r="F786" s="82" t="s">
        <v>2582</v>
      </c>
      <c r="G786" s="132">
        <v>1</v>
      </c>
      <c r="H786" s="132">
        <v>1</v>
      </c>
      <c r="I786" s="132">
        <v>1</v>
      </c>
      <c r="J786" s="132">
        <v>1</v>
      </c>
      <c r="K786" s="77"/>
      <c r="L786" s="65">
        <v>11</v>
      </c>
      <c r="M786" s="65">
        <v>28</v>
      </c>
      <c r="N786" s="65">
        <v>62</v>
      </c>
      <c r="O786" s="78">
        <v>0.86</v>
      </c>
      <c r="P786" s="43" t="s">
        <v>2940</v>
      </c>
      <c r="Q786" s="16"/>
      <c r="R786" s="67" t="s">
        <v>442</v>
      </c>
      <c r="S786" s="72" t="s">
        <v>1488</v>
      </c>
      <c r="T786" s="73">
        <v>680</v>
      </c>
      <c r="U786" s="70">
        <v>1</v>
      </c>
    </row>
    <row r="787" spans="1:21" ht="41.25" customHeight="1">
      <c r="A787" s="21">
        <f>A786</f>
        <v>425</v>
      </c>
      <c r="B787" s="64" t="str">
        <f>B786</f>
        <v>Washington Square</v>
      </c>
      <c r="C787" s="115" t="s">
        <v>3061</v>
      </c>
      <c r="D787" s="74">
        <v>1400</v>
      </c>
      <c r="E787" s="32"/>
      <c r="F787" s="48"/>
      <c r="G787" s="71"/>
      <c r="H787" s="81"/>
      <c r="I787" s="81"/>
      <c r="J787" s="81"/>
      <c r="K787" s="77" t="s">
        <v>271</v>
      </c>
      <c r="L787" s="65"/>
      <c r="M787" s="65"/>
      <c r="N787" s="65"/>
      <c r="O787" s="66"/>
      <c r="P787" s="43" t="s">
        <v>1489</v>
      </c>
      <c r="Q787" s="16"/>
      <c r="R787" s="67" t="s">
        <v>1307</v>
      </c>
      <c r="S787" s="72" t="s">
        <v>1490</v>
      </c>
      <c r="T787" s="73">
        <v>3000</v>
      </c>
      <c r="U787" s="70" t="s">
        <v>914</v>
      </c>
    </row>
    <row r="788" spans="1:21" ht="38.25" customHeight="1">
      <c r="A788" s="21">
        <v>426</v>
      </c>
      <c r="B788" s="61" t="s">
        <v>1491</v>
      </c>
      <c r="C788" s="114" t="s">
        <v>3061</v>
      </c>
      <c r="D788" s="63">
        <v>1400</v>
      </c>
      <c r="E788" s="12">
        <f t="shared" si="30"/>
        <v>16000</v>
      </c>
      <c r="F788" s="48"/>
      <c r="G788" s="132"/>
      <c r="H788" s="132"/>
      <c r="I788" s="132"/>
      <c r="J788" s="132"/>
      <c r="K788" s="77"/>
      <c r="L788" s="65">
        <v>11</v>
      </c>
      <c r="M788" s="65">
        <v>28</v>
      </c>
      <c r="N788" s="65">
        <v>60.5</v>
      </c>
      <c r="O788" s="78">
        <v>0.86</v>
      </c>
      <c r="P788" s="43"/>
      <c r="Q788" s="16"/>
      <c r="R788" s="67" t="s">
        <v>1307</v>
      </c>
      <c r="S788" s="72" t="s">
        <v>1492</v>
      </c>
      <c r="T788" s="73">
        <v>680</v>
      </c>
      <c r="U788" s="70">
        <v>1</v>
      </c>
    </row>
    <row r="789" spans="1:21" ht="38.25" customHeight="1">
      <c r="A789" s="21">
        <v>427</v>
      </c>
      <c r="B789" s="61" t="s">
        <v>1493</v>
      </c>
      <c r="C789" s="114" t="s">
        <v>3061</v>
      </c>
      <c r="D789" s="63">
        <v>1400</v>
      </c>
      <c r="E789" s="12">
        <f t="shared" si="30"/>
        <v>16000</v>
      </c>
      <c r="F789" s="48"/>
      <c r="G789" s="132"/>
      <c r="H789" s="132"/>
      <c r="I789" s="132"/>
      <c r="J789" s="132"/>
      <c r="K789" s="77"/>
      <c r="L789" s="65">
        <v>11</v>
      </c>
      <c r="M789" s="65">
        <v>28</v>
      </c>
      <c r="N789" s="65">
        <v>64</v>
      </c>
      <c r="O789" s="78">
        <v>0.86</v>
      </c>
      <c r="P789" s="43"/>
      <c r="Q789" s="16"/>
      <c r="R789" s="67" t="s">
        <v>1307</v>
      </c>
      <c r="S789" s="72" t="s">
        <v>1494</v>
      </c>
      <c r="T789" s="73">
        <v>680</v>
      </c>
      <c r="U789" s="70">
        <v>1</v>
      </c>
    </row>
    <row r="790" spans="1:21" ht="38.25" customHeight="1">
      <c r="A790" s="21">
        <v>428</v>
      </c>
      <c r="B790" s="76" t="s">
        <v>1495</v>
      </c>
      <c r="C790" s="115" t="s">
        <v>3061</v>
      </c>
      <c r="D790" s="74"/>
      <c r="E790" s="32"/>
      <c r="F790" s="48"/>
      <c r="G790" s="71"/>
      <c r="H790" s="81"/>
      <c r="I790" s="81"/>
      <c r="J790" s="81"/>
      <c r="K790" s="77"/>
      <c r="L790" s="65"/>
      <c r="M790" s="65"/>
      <c r="N790" s="65"/>
      <c r="O790" s="78">
        <v>0.86</v>
      </c>
      <c r="P790" s="43"/>
      <c r="Q790" s="16"/>
      <c r="R790" s="67" t="s">
        <v>1307</v>
      </c>
      <c r="S790" s="72" t="s">
        <v>1496</v>
      </c>
      <c r="T790" s="73"/>
      <c r="U790" s="70"/>
    </row>
    <row r="791" spans="1:21" ht="38.25" customHeight="1">
      <c r="A791" s="21">
        <v>1401</v>
      </c>
      <c r="B791" s="61" t="s">
        <v>3304</v>
      </c>
      <c r="C791" s="114" t="s">
        <v>1903</v>
      </c>
      <c r="D791" s="127">
        <v>1400</v>
      </c>
      <c r="E791" s="42">
        <f>IF(L791*M791*N791*O791&gt;10000,FLOOR(L791*M791*N791*O791,1000),FLOOR(L791*M791*N791*O791,100))</f>
        <v>0</v>
      </c>
      <c r="F791" s="48"/>
      <c r="G791" s="132"/>
      <c r="H791" s="132"/>
      <c r="I791" s="132"/>
      <c r="J791" s="132"/>
      <c r="K791" s="99"/>
      <c r="L791" s="65"/>
      <c r="M791" s="65"/>
      <c r="N791" s="123"/>
      <c r="O791" s="66"/>
      <c r="P791" s="43"/>
      <c r="Q791" s="16"/>
      <c r="R791" s="67" t="s">
        <v>1579</v>
      </c>
      <c r="S791" s="72" t="s">
        <v>3305</v>
      </c>
      <c r="T791" s="73">
        <v>680</v>
      </c>
      <c r="U791" s="70">
        <v>1</v>
      </c>
    </row>
    <row r="792" spans="1:21" ht="38.25" customHeight="1">
      <c r="A792" s="21">
        <f>A791</f>
        <v>1401</v>
      </c>
      <c r="B792" s="64" t="str">
        <f>B791</f>
        <v>Disaster!</v>
      </c>
      <c r="C792" s="115" t="str">
        <f>C791</f>
        <v>Factfiles 4
Oxford</v>
      </c>
      <c r="D792" s="63">
        <v>1400</v>
      </c>
      <c r="E792" s="32" t="s">
        <v>3306</v>
      </c>
      <c r="F792" s="48"/>
      <c r="G792" s="71"/>
      <c r="H792" s="81"/>
      <c r="I792" s="81"/>
      <c r="J792" s="81"/>
      <c r="K792" s="99"/>
      <c r="L792" s="65"/>
      <c r="M792" s="65"/>
      <c r="N792" s="65"/>
      <c r="O792" s="66"/>
      <c r="P792" s="43" t="s">
        <v>2667</v>
      </c>
      <c r="Q792" s="16"/>
      <c r="R792" s="67" t="s">
        <v>3188</v>
      </c>
      <c r="S792" s="72" t="s">
        <v>3307</v>
      </c>
      <c r="T792" s="73">
        <v>1500</v>
      </c>
      <c r="U792" s="70" t="s">
        <v>2669</v>
      </c>
    </row>
    <row r="793" spans="1:21" ht="38.25" customHeight="1">
      <c r="A793" s="21">
        <f>A792+1</f>
        <v>1402</v>
      </c>
      <c r="B793" s="61" t="s">
        <v>3308</v>
      </c>
      <c r="C793" s="114" t="s">
        <v>1903</v>
      </c>
      <c r="D793" s="127">
        <v>1400</v>
      </c>
      <c r="E793" s="42">
        <f>IF(L793*M793*N793*O793&gt;10000,FLOOR(L793*M793*N793*O793,1000),FLOOR(L793*M793*N793*O793,100))</f>
        <v>0</v>
      </c>
      <c r="F793" s="48"/>
      <c r="G793" s="132"/>
      <c r="H793" s="132"/>
      <c r="I793" s="132"/>
      <c r="J793" s="132"/>
      <c r="K793" s="99"/>
      <c r="L793" s="65"/>
      <c r="M793" s="65"/>
      <c r="N793" s="123"/>
      <c r="O793" s="66"/>
      <c r="P793" s="43"/>
      <c r="Q793" s="16"/>
      <c r="R793" s="67" t="s">
        <v>3188</v>
      </c>
      <c r="S793" s="101" t="s">
        <v>3309</v>
      </c>
      <c r="T793" s="73">
        <v>680</v>
      </c>
      <c r="U793" s="70">
        <v>1</v>
      </c>
    </row>
    <row r="794" spans="1:21" ht="38.25" customHeight="1">
      <c r="A794" s="21">
        <f>A793</f>
        <v>1402</v>
      </c>
      <c r="B794" s="64" t="str">
        <f>B793</f>
        <v>Great Crimes</v>
      </c>
      <c r="C794" s="115" t="str">
        <f>C793</f>
        <v>Factfiles 4
Oxford</v>
      </c>
      <c r="D794" s="63">
        <v>1400</v>
      </c>
      <c r="E794" s="32" t="s">
        <v>3266</v>
      </c>
      <c r="F794" s="48"/>
      <c r="G794" s="71"/>
      <c r="H794" s="81"/>
      <c r="I794" s="81"/>
      <c r="J794" s="81"/>
      <c r="K794" s="99"/>
      <c r="L794" s="65"/>
      <c r="M794" s="65"/>
      <c r="N794" s="65"/>
      <c r="O794" s="66"/>
      <c r="P794" s="43" t="s">
        <v>2667</v>
      </c>
      <c r="Q794" s="16"/>
      <c r="R794" s="67" t="s">
        <v>3188</v>
      </c>
      <c r="S794" s="72" t="s">
        <v>3310</v>
      </c>
      <c r="T794" s="73">
        <v>1500</v>
      </c>
      <c r="U794" s="70" t="s">
        <v>2669</v>
      </c>
    </row>
    <row r="795" spans="1:21" ht="38.25" customHeight="1">
      <c r="A795" s="21">
        <f>A794</f>
        <v>1402</v>
      </c>
      <c r="B795" s="64" t="str">
        <f>B793</f>
        <v>Great Crimes</v>
      </c>
      <c r="C795" s="115" t="str">
        <f>C794</f>
        <v>Factfiles 4
Oxford</v>
      </c>
      <c r="D795" s="63">
        <v>1400</v>
      </c>
      <c r="E795" s="32" t="s">
        <v>2701</v>
      </c>
      <c r="F795" s="48"/>
      <c r="G795" s="71"/>
      <c r="H795" s="81"/>
      <c r="I795" s="81"/>
      <c r="J795" s="81"/>
      <c r="K795" s="99"/>
      <c r="L795" s="65"/>
      <c r="M795" s="65"/>
      <c r="N795" s="65"/>
      <c r="O795" s="66"/>
      <c r="P795" s="43" t="s">
        <v>2667</v>
      </c>
      <c r="Q795" s="16"/>
      <c r="R795" s="67" t="s">
        <v>3188</v>
      </c>
      <c r="S795" s="72" t="s">
        <v>3311</v>
      </c>
      <c r="T795" s="73">
        <v>2000</v>
      </c>
      <c r="U795" s="70" t="s">
        <v>2701</v>
      </c>
    </row>
    <row r="796" spans="1:21" s="19" customFormat="1" ht="30" customHeight="1">
      <c r="A796" s="51">
        <v>400</v>
      </c>
      <c r="B796" s="2" t="s">
        <v>1725</v>
      </c>
      <c r="C796" s="110" t="s">
        <v>1727</v>
      </c>
      <c r="D796" s="20" t="s">
        <v>1051</v>
      </c>
      <c r="E796" s="11" t="s">
        <v>674</v>
      </c>
      <c r="F796" s="2" t="s">
        <v>675</v>
      </c>
      <c r="G796" s="163"/>
      <c r="K796" s="30" t="s">
        <v>1726</v>
      </c>
      <c r="L796" s="6" t="s">
        <v>670</v>
      </c>
      <c r="M796" s="6" t="s">
        <v>671</v>
      </c>
      <c r="N796" s="6" t="s">
        <v>672</v>
      </c>
      <c r="O796" s="7" t="s">
        <v>673</v>
      </c>
      <c r="P796" s="2" t="s">
        <v>161</v>
      </c>
      <c r="Q796" s="2" t="s">
        <v>676</v>
      </c>
      <c r="R796" s="1" t="s">
        <v>1155</v>
      </c>
      <c r="S796" s="1" t="s">
        <v>1155</v>
      </c>
      <c r="T796" s="9" t="s">
        <v>677</v>
      </c>
      <c r="U796" s="24">
        <f>SUM(U797:U871)</f>
        <v>46</v>
      </c>
    </row>
    <row r="797" spans="1:21" ht="38.25" customHeight="1">
      <c r="A797" s="51">
        <v>401</v>
      </c>
      <c r="B797" s="57" t="s">
        <v>3125</v>
      </c>
      <c r="C797" s="111" t="s">
        <v>1131</v>
      </c>
      <c r="D797" s="5" t="s">
        <v>2725</v>
      </c>
      <c r="E797" s="12">
        <f aca="true" t="shared" si="31" ref="E797:E858">IF(L797*M797*N797*O797&gt;10000,FLOOR(L797*M797*N797*O797,1000),FLOOR(L797*M797*N797*O797,100))</f>
        <v>17000</v>
      </c>
      <c r="F797" s="3" t="s">
        <v>3105</v>
      </c>
      <c r="G797" s="132"/>
      <c r="H797" s="132"/>
      <c r="I797" s="132"/>
      <c r="J797" s="132"/>
      <c r="K797" s="54" t="s">
        <v>3158</v>
      </c>
      <c r="L797" s="8" t="s">
        <v>1746</v>
      </c>
      <c r="M797" s="8" t="s">
        <v>91</v>
      </c>
      <c r="N797" s="8" t="s">
        <v>90</v>
      </c>
      <c r="O797" s="14">
        <v>0.85</v>
      </c>
      <c r="P797" s="37" t="s">
        <v>1211</v>
      </c>
      <c r="Q797" s="3" t="s">
        <v>989</v>
      </c>
      <c r="R797" s="8" t="s">
        <v>3124</v>
      </c>
      <c r="T797" s="10">
        <v>690</v>
      </c>
      <c r="U797" s="23">
        <v>1</v>
      </c>
    </row>
    <row r="798" spans="1:21" ht="38.25" customHeight="1">
      <c r="A798" s="51">
        <f>A797+1</f>
        <v>402</v>
      </c>
      <c r="B798" s="57" t="s">
        <v>850</v>
      </c>
      <c r="C798" s="111" t="s">
        <v>1131</v>
      </c>
      <c r="D798" s="5" t="s">
        <v>2725</v>
      </c>
      <c r="E798" s="12">
        <f t="shared" si="31"/>
        <v>12000</v>
      </c>
      <c r="F798" s="3"/>
      <c r="G798" s="132"/>
      <c r="H798" s="132"/>
      <c r="I798" s="132"/>
      <c r="J798" s="132"/>
      <c r="L798" s="8" t="s">
        <v>1746</v>
      </c>
      <c r="M798" s="8" t="s">
        <v>2498</v>
      </c>
      <c r="N798" s="8" t="s">
        <v>92</v>
      </c>
      <c r="O798" s="14">
        <v>0.85</v>
      </c>
      <c r="P798" s="37"/>
      <c r="Q798" s="3"/>
      <c r="R798" s="8" t="s">
        <v>3126</v>
      </c>
      <c r="T798" s="10">
        <v>690</v>
      </c>
      <c r="U798" s="23">
        <v>1</v>
      </c>
    </row>
    <row r="799" spans="1:21" ht="38.25" customHeight="1">
      <c r="A799" s="59">
        <f>A798</f>
        <v>402</v>
      </c>
      <c r="B799" s="29" t="str">
        <f>B797</f>
        <v>AS TIME GOES BY                     </v>
      </c>
      <c r="C799" s="112" t="s">
        <v>1131</v>
      </c>
      <c r="D799" s="31" t="s">
        <v>2889</v>
      </c>
      <c r="E799" s="32" t="s">
        <v>270</v>
      </c>
      <c r="F799" s="3"/>
      <c r="G799" s="71"/>
      <c r="H799" s="81"/>
      <c r="I799" s="81"/>
      <c r="J799" s="81"/>
      <c r="L799" s="8"/>
      <c r="M799" s="8"/>
      <c r="N799" s="8"/>
      <c r="O799" s="14"/>
      <c r="P799" s="3"/>
      <c r="Q799" s="3"/>
      <c r="R799" s="8" t="s">
        <v>3127</v>
      </c>
      <c r="T799" s="10">
        <v>2340</v>
      </c>
      <c r="U799" s="23" t="s">
        <v>914</v>
      </c>
    </row>
    <row r="800" spans="1:21" ht="38.25" customHeight="1">
      <c r="A800" s="51">
        <f aca="true" t="shared" si="32" ref="A800:A862">A799+1</f>
        <v>403</v>
      </c>
      <c r="B800" s="57" t="s">
        <v>851</v>
      </c>
      <c r="C800" s="111" t="s">
        <v>1131</v>
      </c>
      <c r="D800" s="5" t="s">
        <v>2725</v>
      </c>
      <c r="E800" s="12">
        <f t="shared" si="31"/>
        <v>13000</v>
      </c>
      <c r="F800" s="3"/>
      <c r="G800" s="132"/>
      <c r="H800" s="132"/>
      <c r="I800" s="132"/>
      <c r="J800" s="132"/>
      <c r="L800" s="8" t="s">
        <v>1746</v>
      </c>
      <c r="M800" s="8" t="s">
        <v>2498</v>
      </c>
      <c r="N800" s="8" t="s">
        <v>100</v>
      </c>
      <c r="O800" s="14">
        <v>0.85</v>
      </c>
      <c r="P800" s="37"/>
      <c r="Q800" s="3"/>
      <c r="R800" s="8" t="s">
        <v>3128</v>
      </c>
      <c r="T800" s="10">
        <v>690</v>
      </c>
      <c r="U800" s="23">
        <v>1</v>
      </c>
    </row>
    <row r="801" spans="1:21" ht="38.25" customHeight="1">
      <c r="A801" s="51">
        <f t="shared" si="32"/>
        <v>404</v>
      </c>
      <c r="B801" s="57" t="s">
        <v>852</v>
      </c>
      <c r="C801" s="111" t="s">
        <v>1131</v>
      </c>
      <c r="D801" s="5" t="s">
        <v>2725</v>
      </c>
      <c r="E801" s="12">
        <f t="shared" si="31"/>
        <v>14000</v>
      </c>
      <c r="F801" s="3"/>
      <c r="G801" s="132"/>
      <c r="H801" s="132"/>
      <c r="I801" s="132"/>
      <c r="J801" s="132"/>
      <c r="L801" s="8" t="s">
        <v>1746</v>
      </c>
      <c r="M801" s="8" t="s">
        <v>2498</v>
      </c>
      <c r="N801" s="8" t="s">
        <v>93</v>
      </c>
      <c r="O801" s="14">
        <v>0.85</v>
      </c>
      <c r="P801" s="37"/>
      <c r="Q801" s="3"/>
      <c r="R801" s="8" t="s">
        <v>3129</v>
      </c>
      <c r="T801" s="10">
        <v>690</v>
      </c>
      <c r="U801" s="23">
        <v>1</v>
      </c>
    </row>
    <row r="802" spans="1:21" ht="61.5" customHeight="1">
      <c r="A802" s="51">
        <f t="shared" si="32"/>
        <v>405</v>
      </c>
      <c r="B802" s="57" t="s">
        <v>2368</v>
      </c>
      <c r="C802" s="111" t="s">
        <v>1131</v>
      </c>
      <c r="D802" s="5" t="s">
        <v>2725</v>
      </c>
      <c r="E802" s="12">
        <f t="shared" si="31"/>
        <v>15000</v>
      </c>
      <c r="F802" s="3"/>
      <c r="G802" s="132"/>
      <c r="H802" s="132"/>
      <c r="I802" s="132"/>
      <c r="J802" s="132"/>
      <c r="L802" s="8" t="s">
        <v>1746</v>
      </c>
      <c r="M802" s="8" t="s">
        <v>2498</v>
      </c>
      <c r="N802" s="8" t="s">
        <v>94</v>
      </c>
      <c r="O802" s="14">
        <v>0.85</v>
      </c>
      <c r="P802" s="37"/>
      <c r="Q802" s="3"/>
      <c r="R802" s="8" t="s">
        <v>3130</v>
      </c>
      <c r="T802" s="10">
        <v>690</v>
      </c>
      <c r="U802" s="23">
        <v>1</v>
      </c>
    </row>
    <row r="803" spans="1:21" ht="38.25" customHeight="1">
      <c r="A803" s="59">
        <f>A802</f>
        <v>405</v>
      </c>
      <c r="B803" s="29" t="str">
        <f>B801</f>
        <v>BURDEN OF PROOF, The        </v>
      </c>
      <c r="C803" s="112" t="s">
        <v>1131</v>
      </c>
      <c r="D803" s="31" t="s">
        <v>2890</v>
      </c>
      <c r="E803" s="32" t="s">
        <v>2517</v>
      </c>
      <c r="F803" s="3"/>
      <c r="G803" s="71"/>
      <c r="H803" s="81"/>
      <c r="I803" s="81"/>
      <c r="J803" s="81"/>
      <c r="L803" s="8"/>
      <c r="M803" s="8"/>
      <c r="N803" s="8"/>
      <c r="O803" s="14"/>
      <c r="P803" s="3"/>
      <c r="Q803" s="3"/>
      <c r="R803" s="8" t="s">
        <v>3131</v>
      </c>
      <c r="T803" s="10">
        <v>2100</v>
      </c>
      <c r="U803" s="23" t="s">
        <v>3003</v>
      </c>
    </row>
    <row r="804" spans="1:21" ht="38.25" customHeight="1">
      <c r="A804" s="51">
        <f t="shared" si="32"/>
        <v>406</v>
      </c>
      <c r="B804" s="57" t="s">
        <v>2369</v>
      </c>
      <c r="C804" s="111" t="s">
        <v>1131</v>
      </c>
      <c r="D804" s="5" t="s">
        <v>2725</v>
      </c>
      <c r="E804" s="12">
        <f t="shared" si="31"/>
        <v>12000</v>
      </c>
      <c r="F804" s="3" t="s">
        <v>1366</v>
      </c>
      <c r="G804" s="132"/>
      <c r="H804" s="132"/>
      <c r="I804" s="132"/>
      <c r="J804" s="132"/>
      <c r="K804" s="54" t="s">
        <v>3159</v>
      </c>
      <c r="L804" s="8" t="s">
        <v>1746</v>
      </c>
      <c r="M804" s="8" t="s">
        <v>2498</v>
      </c>
      <c r="N804" s="8" t="s">
        <v>1367</v>
      </c>
      <c r="O804" s="14">
        <v>0.85</v>
      </c>
      <c r="P804" s="37" t="s">
        <v>1212</v>
      </c>
      <c r="Q804" s="3" t="s">
        <v>983</v>
      </c>
      <c r="R804" s="8" t="s">
        <v>3132</v>
      </c>
      <c r="T804" s="10">
        <v>690</v>
      </c>
      <c r="U804" s="23">
        <v>1</v>
      </c>
    </row>
    <row r="805" spans="1:21" ht="38.25" customHeight="1">
      <c r="A805" s="51">
        <f t="shared" si="32"/>
        <v>407</v>
      </c>
      <c r="B805" s="57" t="s">
        <v>3134</v>
      </c>
      <c r="C805" s="111" t="s">
        <v>1131</v>
      </c>
      <c r="D805" s="5" t="s">
        <v>2725</v>
      </c>
      <c r="E805" s="12">
        <f t="shared" si="31"/>
        <v>22000</v>
      </c>
      <c r="F805" s="3"/>
      <c r="G805" s="132"/>
      <c r="H805" s="132"/>
      <c r="I805" s="132"/>
      <c r="J805" s="132"/>
      <c r="L805" s="8" t="s">
        <v>1746</v>
      </c>
      <c r="M805" s="8" t="s">
        <v>2498</v>
      </c>
      <c r="N805" s="8" t="s">
        <v>95</v>
      </c>
      <c r="O805" s="14">
        <v>0.85</v>
      </c>
      <c r="P805" s="37"/>
      <c r="Q805" s="3"/>
      <c r="R805" s="8" t="s">
        <v>3133</v>
      </c>
      <c r="T805" s="10">
        <v>690</v>
      </c>
      <c r="U805" s="23">
        <v>1</v>
      </c>
    </row>
    <row r="806" spans="1:21" ht="38.25" customHeight="1">
      <c r="A806" s="51">
        <f t="shared" si="32"/>
        <v>408</v>
      </c>
      <c r="B806" s="57" t="s">
        <v>2370</v>
      </c>
      <c r="C806" s="111" t="s">
        <v>1131</v>
      </c>
      <c r="D806" s="5" t="s">
        <v>2725</v>
      </c>
      <c r="E806" s="12">
        <f t="shared" si="31"/>
        <v>15000</v>
      </c>
      <c r="F806" s="3"/>
      <c r="G806" s="132"/>
      <c r="H806" s="132"/>
      <c r="I806" s="132"/>
      <c r="J806" s="132"/>
      <c r="L806" s="8" t="s">
        <v>1746</v>
      </c>
      <c r="M806" s="8" t="s">
        <v>1704</v>
      </c>
      <c r="N806" s="8" t="s">
        <v>94</v>
      </c>
      <c r="O806" s="14">
        <v>0.85</v>
      </c>
      <c r="P806" s="37"/>
      <c r="Q806" s="3"/>
      <c r="R806" s="8" t="s">
        <v>3135</v>
      </c>
      <c r="T806" s="10">
        <v>690</v>
      </c>
      <c r="U806" s="23">
        <v>1</v>
      </c>
    </row>
    <row r="807" spans="1:21" ht="38.25" customHeight="1">
      <c r="A807" s="59">
        <f>A806</f>
        <v>408</v>
      </c>
      <c r="B807" s="29" t="str">
        <f>B805</f>
        <v>CRIME STORY COLLECTION              </v>
      </c>
      <c r="C807" s="112" t="s">
        <v>1131</v>
      </c>
      <c r="D807" s="31" t="s">
        <v>2889</v>
      </c>
      <c r="E807" s="32" t="s">
        <v>270</v>
      </c>
      <c r="F807" s="3"/>
      <c r="G807" s="71"/>
      <c r="H807" s="81"/>
      <c r="I807" s="81"/>
      <c r="J807" s="81"/>
      <c r="L807" s="8"/>
      <c r="M807" s="8"/>
      <c r="N807" s="8"/>
      <c r="O807" s="14"/>
      <c r="P807" s="3"/>
      <c r="Q807" s="3"/>
      <c r="R807" s="8" t="s">
        <v>3136</v>
      </c>
      <c r="T807" s="10">
        <v>2340</v>
      </c>
      <c r="U807" s="23" t="s">
        <v>914</v>
      </c>
    </row>
    <row r="808" spans="1:21" ht="38.25" customHeight="1">
      <c r="A808" s="51">
        <f t="shared" si="32"/>
        <v>409</v>
      </c>
      <c r="B808" s="57" t="s">
        <v>2371</v>
      </c>
      <c r="C808" s="111" t="s">
        <v>1131</v>
      </c>
      <c r="D808" s="5" t="s">
        <v>2725</v>
      </c>
      <c r="E808" s="12">
        <f t="shared" si="31"/>
        <v>24000</v>
      </c>
      <c r="F808" s="3"/>
      <c r="G808" s="132"/>
      <c r="H808" s="132"/>
      <c r="I808" s="132"/>
      <c r="J808" s="132"/>
      <c r="L808" s="8" t="s">
        <v>1746</v>
      </c>
      <c r="M808" s="8" t="s">
        <v>2498</v>
      </c>
      <c r="N808" s="8" t="s">
        <v>96</v>
      </c>
      <c r="O808" s="14">
        <v>0.85</v>
      </c>
      <c r="P808" s="37"/>
      <c r="Q808" s="3"/>
      <c r="R808" s="8" t="s">
        <v>3137</v>
      </c>
      <c r="T808" s="10">
        <v>690</v>
      </c>
      <c r="U808" s="23">
        <v>1</v>
      </c>
    </row>
    <row r="809" spans="1:21" ht="38.25" customHeight="1">
      <c r="A809" s="59">
        <f>A808</f>
        <v>409</v>
      </c>
      <c r="B809" s="29" t="str">
        <f>B807</f>
        <v>CRIME STORY COLLECTION              </v>
      </c>
      <c r="C809" s="112" t="s">
        <v>1131</v>
      </c>
      <c r="D809" s="31" t="s">
        <v>2891</v>
      </c>
      <c r="E809" s="32" t="s">
        <v>270</v>
      </c>
      <c r="F809" s="3"/>
      <c r="G809" s="71"/>
      <c r="H809" s="81"/>
      <c r="I809" s="81"/>
      <c r="J809" s="81"/>
      <c r="L809" s="8"/>
      <c r="M809" s="8"/>
      <c r="N809" s="8"/>
      <c r="O809" s="14"/>
      <c r="P809" s="3"/>
      <c r="Q809" s="3"/>
      <c r="R809" s="8" t="s">
        <v>3138</v>
      </c>
      <c r="T809" s="10">
        <v>2340</v>
      </c>
      <c r="U809" s="23" t="s">
        <v>914</v>
      </c>
    </row>
    <row r="810" spans="1:21" ht="38.25" customHeight="1">
      <c r="A810" s="51">
        <f t="shared" si="32"/>
        <v>410</v>
      </c>
      <c r="B810" s="57" t="s">
        <v>3140</v>
      </c>
      <c r="C810" s="111" t="s">
        <v>1131</v>
      </c>
      <c r="D810" s="5" t="s">
        <v>2725</v>
      </c>
      <c r="E810" s="12">
        <f t="shared" si="31"/>
        <v>11000</v>
      </c>
      <c r="F810" s="3"/>
      <c r="G810" s="132"/>
      <c r="H810" s="132"/>
      <c r="I810" s="132"/>
      <c r="J810" s="132"/>
      <c r="K810" s="54" t="s">
        <v>2372</v>
      </c>
      <c r="L810" s="8" t="s">
        <v>1746</v>
      </c>
      <c r="M810" s="8" t="s">
        <v>97</v>
      </c>
      <c r="N810" s="8" t="s">
        <v>98</v>
      </c>
      <c r="O810" s="14">
        <v>0.85</v>
      </c>
      <c r="P810" s="37"/>
      <c r="Q810" s="3"/>
      <c r="R810" s="8" t="s">
        <v>3139</v>
      </c>
      <c r="T810" s="10">
        <v>690</v>
      </c>
      <c r="U810" s="23">
        <v>1</v>
      </c>
    </row>
    <row r="811" spans="1:21" ht="38.25" customHeight="1">
      <c r="A811" s="59">
        <f>A810</f>
        <v>410</v>
      </c>
      <c r="B811" s="29" t="str">
        <f>B809</f>
        <v>CRIME STORY COLLECTION              </v>
      </c>
      <c r="C811" s="112" t="s">
        <v>1131</v>
      </c>
      <c r="D811" s="31" t="s">
        <v>2891</v>
      </c>
      <c r="E811" s="32" t="s">
        <v>270</v>
      </c>
      <c r="F811" s="3"/>
      <c r="G811" s="71"/>
      <c r="H811" s="81"/>
      <c r="I811" s="81"/>
      <c r="J811" s="81"/>
      <c r="L811" s="8"/>
      <c r="M811" s="8"/>
      <c r="N811" s="8"/>
      <c r="O811" s="14"/>
      <c r="P811" s="3"/>
      <c r="Q811" s="3"/>
      <c r="R811" s="8" t="s">
        <v>3141</v>
      </c>
      <c r="T811" s="10">
        <v>2340</v>
      </c>
      <c r="U811" s="23" t="s">
        <v>914</v>
      </c>
    </row>
    <row r="812" spans="1:21" ht="38.25" customHeight="1">
      <c r="A812" s="51">
        <f t="shared" si="32"/>
        <v>411</v>
      </c>
      <c r="B812" s="57" t="s">
        <v>970</v>
      </c>
      <c r="C812" s="111" t="s">
        <v>1131</v>
      </c>
      <c r="D812" s="5" t="s">
        <v>2725</v>
      </c>
      <c r="E812" s="12">
        <f>IF(L812*M812*N812*O812&gt;10000,FLOOR(L812*M812*N812*O812,1000),FLOOR(L812*M812*N812*O812,100))</f>
        <v>11000</v>
      </c>
      <c r="F812" s="3" t="s">
        <v>2883</v>
      </c>
      <c r="G812" s="71"/>
      <c r="H812" s="81"/>
      <c r="I812" s="81"/>
      <c r="J812" s="81"/>
      <c r="K812" s="54" t="s">
        <v>238</v>
      </c>
      <c r="L812" s="8" t="s">
        <v>1746</v>
      </c>
      <c r="M812" s="8" t="s">
        <v>2498</v>
      </c>
      <c r="N812" s="8" t="s">
        <v>1737</v>
      </c>
      <c r="O812" s="14">
        <v>0.7</v>
      </c>
      <c r="P812" s="37" t="s">
        <v>239</v>
      </c>
      <c r="Q812" s="3"/>
      <c r="R812" s="8" t="s">
        <v>968</v>
      </c>
      <c r="T812" s="10">
        <v>690</v>
      </c>
      <c r="U812" s="23">
        <v>0</v>
      </c>
    </row>
    <row r="813" spans="1:21" ht="45" customHeight="1">
      <c r="A813" s="51">
        <f t="shared" si="32"/>
        <v>412</v>
      </c>
      <c r="B813" s="57" t="s">
        <v>969</v>
      </c>
      <c r="C813" s="111" t="s">
        <v>1131</v>
      </c>
      <c r="D813" s="5" t="s">
        <v>2725</v>
      </c>
      <c r="E813" s="12">
        <f t="shared" si="31"/>
        <v>10000</v>
      </c>
      <c r="F813" s="3"/>
      <c r="G813" s="132"/>
      <c r="H813" s="132"/>
      <c r="I813" s="132"/>
      <c r="J813" s="132"/>
      <c r="L813" s="8" t="s">
        <v>1746</v>
      </c>
      <c r="M813" s="8" t="s">
        <v>97</v>
      </c>
      <c r="N813" s="8" t="s">
        <v>99</v>
      </c>
      <c r="O813" s="14">
        <v>0.85</v>
      </c>
      <c r="P813" s="37"/>
      <c r="Q813" s="3"/>
      <c r="R813" s="8" t="s">
        <v>3142</v>
      </c>
      <c r="T813" s="10">
        <v>690</v>
      </c>
      <c r="U813" s="23">
        <v>1</v>
      </c>
    </row>
    <row r="814" spans="1:21" ht="38.25" customHeight="1">
      <c r="A814" s="51">
        <f t="shared" si="32"/>
        <v>413</v>
      </c>
      <c r="B814" s="57" t="s">
        <v>2169</v>
      </c>
      <c r="C814" s="111" t="s">
        <v>1131</v>
      </c>
      <c r="D814" s="5" t="s">
        <v>2725</v>
      </c>
      <c r="E814" s="12">
        <f t="shared" si="31"/>
        <v>16000</v>
      </c>
      <c r="F814" s="3"/>
      <c r="G814" s="132"/>
      <c r="H814" s="132"/>
      <c r="I814" s="132"/>
      <c r="J814" s="132"/>
      <c r="L814" s="8" t="s">
        <v>1746</v>
      </c>
      <c r="M814" s="8" t="s">
        <v>2498</v>
      </c>
      <c r="N814" s="8" t="s">
        <v>124</v>
      </c>
      <c r="O814" s="14">
        <v>0.83</v>
      </c>
      <c r="P814" s="37"/>
      <c r="Q814" s="3"/>
      <c r="R814" s="8" t="s">
        <v>3151</v>
      </c>
      <c r="T814" s="10">
        <v>690</v>
      </c>
      <c r="U814" s="23">
        <v>1</v>
      </c>
    </row>
    <row r="815" spans="1:21" ht="38.25" customHeight="1">
      <c r="A815" s="51" t="s">
        <v>826</v>
      </c>
      <c r="B815" s="57" t="s">
        <v>1026</v>
      </c>
      <c r="C815" s="111" t="s">
        <v>1131</v>
      </c>
      <c r="D815" s="5" t="s">
        <v>2725</v>
      </c>
      <c r="E815" s="12">
        <f t="shared" si="31"/>
        <v>14000</v>
      </c>
      <c r="F815" s="3"/>
      <c r="G815" s="132"/>
      <c r="H815" s="132"/>
      <c r="I815" s="132"/>
      <c r="J815" s="132"/>
      <c r="K815" s="54" t="s">
        <v>1137</v>
      </c>
      <c r="L815" s="8" t="s">
        <v>1746</v>
      </c>
      <c r="M815" s="8" t="s">
        <v>2498</v>
      </c>
      <c r="N815" s="8" t="s">
        <v>1136</v>
      </c>
      <c r="O815" s="14">
        <v>0.8</v>
      </c>
      <c r="P815" s="37"/>
      <c r="Q815" s="3"/>
      <c r="R815" s="8" t="s">
        <v>2170</v>
      </c>
      <c r="T815" s="10">
        <v>690</v>
      </c>
      <c r="U815" s="23">
        <v>1</v>
      </c>
    </row>
    <row r="816" spans="1:21" ht="38.25" customHeight="1">
      <c r="A816" s="51">
        <v>414</v>
      </c>
      <c r="B816" s="57" t="s">
        <v>971</v>
      </c>
      <c r="C816" s="111" t="s">
        <v>1131</v>
      </c>
      <c r="D816" s="5" t="s">
        <v>2725</v>
      </c>
      <c r="E816" s="12">
        <f t="shared" si="31"/>
        <v>15000</v>
      </c>
      <c r="F816" s="3"/>
      <c r="G816" s="132"/>
      <c r="H816" s="132"/>
      <c r="I816" s="132"/>
      <c r="J816" s="132"/>
      <c r="L816" s="8" t="s">
        <v>1746</v>
      </c>
      <c r="M816" s="8" t="s">
        <v>2498</v>
      </c>
      <c r="N816" s="8" t="s">
        <v>101</v>
      </c>
      <c r="O816" s="14">
        <v>0.85</v>
      </c>
      <c r="P816" s="37"/>
      <c r="Q816" s="3"/>
      <c r="R816" s="8" t="s">
        <v>2171</v>
      </c>
      <c r="T816" s="10">
        <v>690</v>
      </c>
      <c r="U816" s="23">
        <v>1</v>
      </c>
    </row>
    <row r="817" spans="1:21" ht="38.25" customHeight="1">
      <c r="A817" s="51">
        <f t="shared" si="32"/>
        <v>415</v>
      </c>
      <c r="B817" s="57" t="s">
        <v>2173</v>
      </c>
      <c r="C817" s="111" t="s">
        <v>1131</v>
      </c>
      <c r="D817" s="5" t="s">
        <v>2725</v>
      </c>
      <c r="E817" s="12">
        <f t="shared" si="31"/>
        <v>14000</v>
      </c>
      <c r="F817" s="3"/>
      <c r="G817" s="132"/>
      <c r="H817" s="132"/>
      <c r="I817" s="132"/>
      <c r="J817" s="132"/>
      <c r="L817" s="8" t="s">
        <v>1746</v>
      </c>
      <c r="M817" s="8" t="s">
        <v>2498</v>
      </c>
      <c r="N817" s="8" t="s">
        <v>102</v>
      </c>
      <c r="O817" s="14">
        <v>0.85</v>
      </c>
      <c r="P817" s="37"/>
      <c r="Q817" s="3"/>
      <c r="R817" s="8" t="s">
        <v>2172</v>
      </c>
      <c r="T817" s="10">
        <v>690</v>
      </c>
      <c r="U817" s="23">
        <v>1</v>
      </c>
    </row>
    <row r="818" spans="1:21" ht="38.25" customHeight="1">
      <c r="A818" s="59">
        <f>A817</f>
        <v>415</v>
      </c>
      <c r="B818" s="29" t="str">
        <f>B816</f>
        <v>DREAM &amp; OTHER STORIES, The  </v>
      </c>
      <c r="C818" s="112" t="s">
        <v>1131</v>
      </c>
      <c r="D818" s="31" t="s">
        <v>2892</v>
      </c>
      <c r="E818" s="32" t="s">
        <v>270</v>
      </c>
      <c r="F818" s="3"/>
      <c r="G818" s="71"/>
      <c r="H818" s="81"/>
      <c r="I818" s="81"/>
      <c r="J818" s="81"/>
      <c r="L818" s="8"/>
      <c r="M818" s="8"/>
      <c r="N818" s="8"/>
      <c r="O818" s="14"/>
      <c r="P818" s="3"/>
      <c r="Q818" s="3"/>
      <c r="R818" s="8" t="s">
        <v>2174</v>
      </c>
      <c r="T818" s="10">
        <v>2340</v>
      </c>
      <c r="U818" s="23" t="s">
        <v>914</v>
      </c>
    </row>
    <row r="819" spans="1:21" ht="38.25" customHeight="1">
      <c r="A819" s="51">
        <f t="shared" si="32"/>
        <v>416</v>
      </c>
      <c r="B819" s="57" t="s">
        <v>2176</v>
      </c>
      <c r="C819" s="111" t="s">
        <v>1131</v>
      </c>
      <c r="D819" s="5" t="s">
        <v>2725</v>
      </c>
      <c r="E819" s="12">
        <f t="shared" si="31"/>
        <v>18000</v>
      </c>
      <c r="F819" s="3"/>
      <c r="G819" s="132"/>
      <c r="H819" s="132"/>
      <c r="I819" s="132"/>
      <c r="J819" s="132"/>
      <c r="L819" s="8" t="s">
        <v>1746</v>
      </c>
      <c r="M819" s="8" t="s">
        <v>3103</v>
      </c>
      <c r="N819" s="8" t="s">
        <v>103</v>
      </c>
      <c r="O819" s="14">
        <v>0.85</v>
      </c>
      <c r="P819" s="37"/>
      <c r="Q819" s="3"/>
      <c r="R819" s="8" t="s">
        <v>2175</v>
      </c>
      <c r="T819" s="10">
        <v>690</v>
      </c>
      <c r="U819" s="23">
        <v>1</v>
      </c>
    </row>
    <row r="820" spans="1:21" ht="53.25" customHeight="1">
      <c r="A820" s="51">
        <f t="shared" si="32"/>
        <v>417</v>
      </c>
      <c r="B820" s="57" t="s">
        <v>2178</v>
      </c>
      <c r="C820" s="111" t="s">
        <v>1131</v>
      </c>
      <c r="D820" s="5" t="s">
        <v>2725</v>
      </c>
      <c r="E820" s="12">
        <f t="shared" si="31"/>
        <v>21000</v>
      </c>
      <c r="F820" s="3" t="s">
        <v>1705</v>
      </c>
      <c r="G820" s="132"/>
      <c r="H820" s="132"/>
      <c r="I820" s="132"/>
      <c r="J820" s="132"/>
      <c r="K820" s="54" t="s">
        <v>3160</v>
      </c>
      <c r="L820" s="8" t="s">
        <v>1746</v>
      </c>
      <c r="M820" s="8" t="s">
        <v>2498</v>
      </c>
      <c r="N820" s="8" t="s">
        <v>1831</v>
      </c>
      <c r="O820" s="14">
        <v>0.85</v>
      </c>
      <c r="P820" s="37" t="s">
        <v>1213</v>
      </c>
      <c r="Q820" s="3" t="s">
        <v>989</v>
      </c>
      <c r="R820" s="8" t="s">
        <v>2177</v>
      </c>
      <c r="T820" s="10">
        <v>690</v>
      </c>
      <c r="U820" s="23">
        <v>1</v>
      </c>
    </row>
    <row r="821" spans="1:21" ht="38.25" customHeight="1">
      <c r="A821" s="59">
        <f>A820</f>
        <v>417</v>
      </c>
      <c r="B821" s="29" t="str">
        <f>B819</f>
        <v>EVENING CLASS                       </v>
      </c>
      <c r="C821" s="112" t="s">
        <v>1131</v>
      </c>
      <c r="D821" s="31" t="s">
        <v>2889</v>
      </c>
      <c r="E821" s="32" t="s">
        <v>270</v>
      </c>
      <c r="F821" s="3"/>
      <c r="G821" s="71"/>
      <c r="H821" s="81"/>
      <c r="I821" s="81"/>
      <c r="J821" s="81"/>
      <c r="L821" s="8"/>
      <c r="M821" s="8"/>
      <c r="N821" s="8"/>
      <c r="O821" s="14"/>
      <c r="P821" s="3"/>
      <c r="Q821" s="3"/>
      <c r="R821" s="8" t="s">
        <v>2179</v>
      </c>
      <c r="T821" s="10">
        <v>2340</v>
      </c>
      <c r="U821" s="23" t="s">
        <v>914</v>
      </c>
    </row>
    <row r="822" spans="1:21" ht="38.25" customHeight="1">
      <c r="A822" s="51">
        <f t="shared" si="32"/>
        <v>418</v>
      </c>
      <c r="B822" s="57" t="s">
        <v>2181</v>
      </c>
      <c r="C822" s="111" t="s">
        <v>1131</v>
      </c>
      <c r="D822" s="5" t="s">
        <v>2725</v>
      </c>
      <c r="E822" s="12">
        <f t="shared" si="31"/>
        <v>12000</v>
      </c>
      <c r="F822" s="3"/>
      <c r="G822" s="132"/>
      <c r="H822" s="132"/>
      <c r="I822" s="132"/>
      <c r="J822" s="132"/>
      <c r="L822" s="8" t="s">
        <v>1746</v>
      </c>
      <c r="M822" s="8" t="s">
        <v>2498</v>
      </c>
      <c r="N822" s="8" t="s">
        <v>125</v>
      </c>
      <c r="O822" s="14">
        <v>0.85</v>
      </c>
      <c r="P822" s="37"/>
      <c r="Q822" s="3"/>
      <c r="R822" s="8" t="s">
        <v>2180</v>
      </c>
      <c r="T822" s="10">
        <v>690</v>
      </c>
      <c r="U822" s="23">
        <v>1</v>
      </c>
    </row>
    <row r="823" spans="1:21" ht="38.25" customHeight="1">
      <c r="A823" s="59">
        <f>A822</f>
        <v>418</v>
      </c>
      <c r="B823" s="29" t="str">
        <f>B821</f>
        <v>EVENING CLASS                       </v>
      </c>
      <c r="C823" s="112" t="s">
        <v>1131</v>
      </c>
      <c r="D823" s="31" t="s">
        <v>2889</v>
      </c>
      <c r="E823" s="32" t="s">
        <v>270</v>
      </c>
      <c r="F823" s="3"/>
      <c r="G823" s="71"/>
      <c r="H823" s="81"/>
      <c r="I823" s="81"/>
      <c r="J823" s="81"/>
      <c r="L823" s="8"/>
      <c r="M823" s="8"/>
      <c r="N823" s="8"/>
      <c r="O823" s="14"/>
      <c r="P823" s="3"/>
      <c r="Q823" s="3"/>
      <c r="R823" s="8" t="s">
        <v>2182</v>
      </c>
      <c r="T823" s="10">
        <v>2340</v>
      </c>
      <c r="U823" s="23" t="s">
        <v>914</v>
      </c>
    </row>
    <row r="824" spans="1:21" ht="38.25" customHeight="1">
      <c r="A824" s="51">
        <f t="shared" si="32"/>
        <v>419</v>
      </c>
      <c r="B824" s="57" t="s">
        <v>2183</v>
      </c>
      <c r="C824" s="111" t="s">
        <v>1131</v>
      </c>
      <c r="D824" s="5" t="s">
        <v>2725</v>
      </c>
      <c r="E824" s="12">
        <f t="shared" si="31"/>
        <v>12000</v>
      </c>
      <c r="F824" s="3"/>
      <c r="G824" s="132"/>
      <c r="H824" s="132"/>
      <c r="I824" s="132"/>
      <c r="J824" s="132"/>
      <c r="L824" s="8" t="s">
        <v>1746</v>
      </c>
      <c r="M824" s="8" t="s">
        <v>2498</v>
      </c>
      <c r="N824" s="8" t="s">
        <v>126</v>
      </c>
      <c r="O824" s="14">
        <v>0.85</v>
      </c>
      <c r="P824" s="37"/>
      <c r="Q824" s="3"/>
      <c r="R824" s="8" t="s">
        <v>2190</v>
      </c>
      <c r="T824" s="10">
        <v>690</v>
      </c>
      <c r="U824" s="23">
        <v>1</v>
      </c>
    </row>
    <row r="825" spans="1:21" ht="38.25" customHeight="1">
      <c r="A825" s="59">
        <f>A824</f>
        <v>419</v>
      </c>
      <c r="B825" s="29" t="str">
        <f>B823</f>
        <v>EVENING CLASS                       </v>
      </c>
      <c r="C825" s="112" t="s">
        <v>1131</v>
      </c>
      <c r="D825" s="31" t="s">
        <v>2889</v>
      </c>
      <c r="E825" s="32" t="s">
        <v>270</v>
      </c>
      <c r="F825" s="3"/>
      <c r="G825" s="71"/>
      <c r="H825" s="81"/>
      <c r="I825" s="81"/>
      <c r="J825" s="81"/>
      <c r="L825" s="8"/>
      <c r="M825" s="8"/>
      <c r="N825" s="8"/>
      <c r="O825" s="14"/>
      <c r="P825" s="3"/>
      <c r="Q825" s="3"/>
      <c r="R825" s="8" t="s">
        <v>2184</v>
      </c>
      <c r="T825" s="10">
        <v>2340</v>
      </c>
      <c r="U825" s="23" t="s">
        <v>914</v>
      </c>
    </row>
    <row r="826" spans="1:21" ht="51" customHeight="1">
      <c r="A826" s="51">
        <f t="shared" si="32"/>
        <v>420</v>
      </c>
      <c r="B826" s="57" t="s">
        <v>972</v>
      </c>
      <c r="C826" s="111" t="s">
        <v>1131</v>
      </c>
      <c r="D826" s="5" t="s">
        <v>2725</v>
      </c>
      <c r="E826" s="12">
        <f t="shared" si="31"/>
        <v>18000</v>
      </c>
      <c r="F826" s="3" t="s">
        <v>1366</v>
      </c>
      <c r="G826" s="132"/>
      <c r="H826" s="132"/>
      <c r="I826" s="132"/>
      <c r="J826" s="132"/>
      <c r="K826" s="54" t="s">
        <v>3161</v>
      </c>
      <c r="L826" s="8" t="s">
        <v>1746</v>
      </c>
      <c r="M826" s="8" t="s">
        <v>3103</v>
      </c>
      <c r="N826" s="8" t="s">
        <v>104</v>
      </c>
      <c r="O826" s="14">
        <v>0.85</v>
      </c>
      <c r="P826" s="37" t="s">
        <v>1214</v>
      </c>
      <c r="Q826" s="3" t="s">
        <v>2438</v>
      </c>
      <c r="R826" s="8" t="s">
        <v>2185</v>
      </c>
      <c r="T826" s="10">
        <v>690</v>
      </c>
      <c r="U826" s="23">
        <v>1</v>
      </c>
    </row>
    <row r="827" spans="1:21" ht="60.75" customHeight="1">
      <c r="A827" s="51">
        <f t="shared" si="32"/>
        <v>421</v>
      </c>
      <c r="B827" s="57" t="s">
        <v>1788</v>
      </c>
      <c r="C827" s="111" t="s">
        <v>1131</v>
      </c>
      <c r="D827" s="5" t="s">
        <v>2725</v>
      </c>
      <c r="E827" s="12">
        <f t="shared" si="31"/>
        <v>21000</v>
      </c>
      <c r="F827" s="3" t="s">
        <v>2122</v>
      </c>
      <c r="G827" s="132"/>
      <c r="H827" s="132"/>
      <c r="I827" s="132"/>
      <c r="J827" s="132"/>
      <c r="K827" s="54" t="s">
        <v>1352</v>
      </c>
      <c r="L827" s="8" t="s">
        <v>1746</v>
      </c>
      <c r="M827" s="8" t="s">
        <v>2498</v>
      </c>
      <c r="N827" s="8" t="s">
        <v>105</v>
      </c>
      <c r="O827" s="14">
        <v>0.85</v>
      </c>
      <c r="P827" s="37" t="s">
        <v>351</v>
      </c>
      <c r="Q827" s="3" t="s">
        <v>1351</v>
      </c>
      <c r="R827" s="8" t="s">
        <v>2186</v>
      </c>
      <c r="T827" s="10">
        <v>690</v>
      </c>
      <c r="U827" s="23">
        <v>1</v>
      </c>
    </row>
    <row r="828" spans="1:21" ht="38.25" customHeight="1">
      <c r="A828" s="59">
        <f>A827</f>
        <v>421</v>
      </c>
      <c r="B828" s="29" t="str">
        <f>B826</f>
        <v>FULL MONTY, The                </v>
      </c>
      <c r="C828" s="112" t="s">
        <v>1131</v>
      </c>
      <c r="D828" s="31" t="s">
        <v>2889</v>
      </c>
      <c r="E828" s="32" t="s">
        <v>270</v>
      </c>
      <c r="F828" s="3"/>
      <c r="G828" s="71"/>
      <c r="H828" s="81"/>
      <c r="I828" s="81"/>
      <c r="J828" s="81"/>
      <c r="L828" s="8"/>
      <c r="M828" s="8"/>
      <c r="N828" s="8"/>
      <c r="O828" s="14"/>
      <c r="P828" s="3"/>
      <c r="Q828" s="3"/>
      <c r="R828" s="8" t="s">
        <v>1789</v>
      </c>
      <c r="T828" s="10">
        <v>2340</v>
      </c>
      <c r="U828" s="23" t="s">
        <v>914</v>
      </c>
    </row>
    <row r="829" spans="1:21" ht="38.25" customHeight="1">
      <c r="A829" s="51">
        <f t="shared" si="32"/>
        <v>422</v>
      </c>
      <c r="B829" s="57" t="s">
        <v>973</v>
      </c>
      <c r="C829" s="111" t="s">
        <v>1131</v>
      </c>
      <c r="D829" s="5" t="s">
        <v>2725</v>
      </c>
      <c r="E829" s="12">
        <f t="shared" si="31"/>
        <v>41000</v>
      </c>
      <c r="F829" s="3"/>
      <c r="G829" s="132"/>
      <c r="H829" s="132"/>
      <c r="I829" s="132"/>
      <c r="J829" s="132"/>
      <c r="L829" s="8" t="s">
        <v>1746</v>
      </c>
      <c r="M829" s="8" t="s">
        <v>2498</v>
      </c>
      <c r="N829" s="8" t="s">
        <v>106</v>
      </c>
      <c r="O829" s="14">
        <v>0.85</v>
      </c>
      <c r="P829" s="37"/>
      <c r="Q829" s="3"/>
      <c r="R829" s="8" t="s">
        <v>1790</v>
      </c>
      <c r="T829" s="10">
        <v>690</v>
      </c>
      <c r="U829" s="23">
        <v>1</v>
      </c>
    </row>
    <row r="830" spans="1:21" ht="51" customHeight="1">
      <c r="A830" s="51">
        <f t="shared" si="32"/>
        <v>423</v>
      </c>
      <c r="B830" s="57" t="s">
        <v>975</v>
      </c>
      <c r="C830" s="111" t="s">
        <v>1131</v>
      </c>
      <c r="D830" s="5" t="s">
        <v>2725</v>
      </c>
      <c r="E830" s="12">
        <f t="shared" si="31"/>
        <v>14000</v>
      </c>
      <c r="F830" s="3" t="s">
        <v>2052</v>
      </c>
      <c r="G830" s="132"/>
      <c r="H830" s="132"/>
      <c r="I830" s="132"/>
      <c r="J830" s="132"/>
      <c r="K830" s="54" t="s">
        <v>1349</v>
      </c>
      <c r="L830" s="8" t="s">
        <v>1746</v>
      </c>
      <c r="M830" s="8" t="s">
        <v>2498</v>
      </c>
      <c r="N830" s="8" t="s">
        <v>93</v>
      </c>
      <c r="O830" s="14">
        <v>0.85</v>
      </c>
      <c r="P830" s="37" t="s">
        <v>1350</v>
      </c>
      <c r="Q830" s="3" t="s">
        <v>1351</v>
      </c>
      <c r="R830" s="8" t="s">
        <v>1791</v>
      </c>
      <c r="T830" s="10">
        <v>690</v>
      </c>
      <c r="U830" s="23">
        <v>1</v>
      </c>
    </row>
    <row r="831" spans="1:21" ht="38.25" customHeight="1">
      <c r="A831" s="51">
        <f t="shared" si="32"/>
        <v>424</v>
      </c>
      <c r="B831" s="57" t="s">
        <v>974</v>
      </c>
      <c r="C831" s="111" t="s">
        <v>1131</v>
      </c>
      <c r="D831" s="5" t="s">
        <v>2725</v>
      </c>
      <c r="E831" s="12">
        <f t="shared" si="31"/>
        <v>20000</v>
      </c>
      <c r="F831" s="3"/>
      <c r="G831" s="132"/>
      <c r="H831" s="132"/>
      <c r="I831" s="132"/>
      <c r="J831" s="132"/>
      <c r="L831" s="8" t="s">
        <v>1746</v>
      </c>
      <c r="M831" s="8" t="s">
        <v>2498</v>
      </c>
      <c r="N831" s="8" t="s">
        <v>127</v>
      </c>
      <c r="O831" s="14">
        <v>0.87</v>
      </c>
      <c r="P831" s="37"/>
      <c r="Q831" s="3"/>
      <c r="R831" s="8" t="s">
        <v>1792</v>
      </c>
      <c r="T831" s="10">
        <v>690</v>
      </c>
      <c r="U831" s="23">
        <v>1</v>
      </c>
    </row>
    <row r="832" spans="1:21" ht="38.25" customHeight="1">
      <c r="A832" s="59">
        <f>A831</f>
        <v>424</v>
      </c>
      <c r="B832" s="29" t="str">
        <f>B830</f>
        <v>GODFATHER, The         </v>
      </c>
      <c r="C832" s="112" t="s">
        <v>1131</v>
      </c>
      <c r="D832" s="31" t="s">
        <v>2889</v>
      </c>
      <c r="E832" s="32" t="s">
        <v>270</v>
      </c>
      <c r="F832" s="3"/>
      <c r="G832" s="71"/>
      <c r="H832" s="81"/>
      <c r="I832" s="81"/>
      <c r="J832" s="81"/>
      <c r="L832" s="8"/>
      <c r="M832" s="8"/>
      <c r="N832" s="8"/>
      <c r="O832" s="14"/>
      <c r="P832" s="3"/>
      <c r="Q832" s="3"/>
      <c r="R832" s="8" t="s">
        <v>1793</v>
      </c>
      <c r="T832" s="10">
        <v>2340</v>
      </c>
      <c r="U832" s="23" t="s">
        <v>914</v>
      </c>
    </row>
    <row r="833" spans="1:21" ht="38.25" customHeight="1">
      <c r="A833" s="51">
        <f t="shared" si="32"/>
        <v>425</v>
      </c>
      <c r="B833" s="57" t="s">
        <v>1795</v>
      </c>
      <c r="C833" s="111" t="s">
        <v>1131</v>
      </c>
      <c r="D833" s="5" t="s">
        <v>2725</v>
      </c>
      <c r="E833" s="12">
        <f t="shared" si="31"/>
        <v>14000</v>
      </c>
      <c r="F833" s="3"/>
      <c r="G833" s="132"/>
      <c r="H833" s="132"/>
      <c r="I833" s="132"/>
      <c r="J833" s="132"/>
      <c r="L833" s="8" t="s">
        <v>1746</v>
      </c>
      <c r="M833" s="8" t="s">
        <v>2498</v>
      </c>
      <c r="N833" s="8" t="s">
        <v>102</v>
      </c>
      <c r="O833" s="14">
        <v>0.85</v>
      </c>
      <c r="P833" s="37"/>
      <c r="Q833" s="3"/>
      <c r="R833" s="8" t="s">
        <v>1794</v>
      </c>
      <c r="T833" s="10">
        <v>690</v>
      </c>
      <c r="U833" s="23">
        <v>1</v>
      </c>
    </row>
    <row r="834" spans="1:21" ht="38.25" customHeight="1">
      <c r="A834" s="51">
        <f t="shared" si="32"/>
        <v>426</v>
      </c>
      <c r="B834" s="57" t="s">
        <v>1797</v>
      </c>
      <c r="C834" s="111" t="s">
        <v>1131</v>
      </c>
      <c r="D834" s="5" t="s">
        <v>2725</v>
      </c>
      <c r="E834" s="12">
        <f t="shared" si="31"/>
        <v>15000</v>
      </c>
      <c r="F834" s="3"/>
      <c r="G834" s="132"/>
      <c r="H834" s="132"/>
      <c r="I834" s="132"/>
      <c r="J834" s="132"/>
      <c r="L834" s="8" t="s">
        <v>1746</v>
      </c>
      <c r="M834" s="8" t="s">
        <v>2498</v>
      </c>
      <c r="N834" s="8" t="s">
        <v>107</v>
      </c>
      <c r="O834" s="14">
        <v>0.85</v>
      </c>
      <c r="P834" s="37"/>
      <c r="Q834" s="3"/>
      <c r="R834" s="8" t="s">
        <v>1796</v>
      </c>
      <c r="T834" s="10">
        <v>690</v>
      </c>
      <c r="U834" s="23">
        <v>1</v>
      </c>
    </row>
    <row r="835" spans="1:21" ht="38.25" customHeight="1">
      <c r="A835" s="51">
        <f t="shared" si="32"/>
        <v>427</v>
      </c>
      <c r="B835" s="57" t="s">
        <v>1216</v>
      </c>
      <c r="C835" s="111" t="s">
        <v>1131</v>
      </c>
      <c r="D835" s="5" t="s">
        <v>2725</v>
      </c>
      <c r="E835" s="12">
        <f t="shared" si="31"/>
        <v>14000</v>
      </c>
      <c r="F835" s="3"/>
      <c r="G835" s="132"/>
      <c r="H835" s="132"/>
      <c r="I835" s="132"/>
      <c r="J835" s="132"/>
      <c r="L835" s="8" t="s">
        <v>1746</v>
      </c>
      <c r="M835" s="8" t="s">
        <v>2498</v>
      </c>
      <c r="N835" s="8" t="s">
        <v>108</v>
      </c>
      <c r="O835" s="14">
        <v>0.85</v>
      </c>
      <c r="P835" s="37"/>
      <c r="Q835" s="3"/>
      <c r="R835" s="8" t="s">
        <v>1798</v>
      </c>
      <c r="T835" s="10">
        <v>690</v>
      </c>
      <c r="U835" s="23">
        <v>1</v>
      </c>
    </row>
    <row r="836" spans="1:21" ht="38.25" customHeight="1">
      <c r="A836" s="59">
        <f>A835</f>
        <v>427</v>
      </c>
      <c r="B836" s="29" t="str">
        <f>B834</f>
        <v>GONE WITH THE WIND/PART-2           </v>
      </c>
      <c r="C836" s="112" t="s">
        <v>1131</v>
      </c>
      <c r="D836" s="31" t="s">
        <v>2889</v>
      </c>
      <c r="E836" s="32" t="s">
        <v>270</v>
      </c>
      <c r="F836" s="3"/>
      <c r="G836" s="71"/>
      <c r="H836" s="81"/>
      <c r="I836" s="81"/>
      <c r="J836" s="81"/>
      <c r="L836" s="8"/>
      <c r="M836" s="8"/>
      <c r="N836" s="8"/>
      <c r="O836" s="14"/>
      <c r="P836" s="3"/>
      <c r="Q836" s="3"/>
      <c r="R836" s="8" t="s">
        <v>1799</v>
      </c>
      <c r="T836" s="10">
        <v>2340</v>
      </c>
      <c r="U836" s="23" t="s">
        <v>914</v>
      </c>
    </row>
    <row r="837" spans="1:21" ht="55.5" customHeight="1">
      <c r="A837" s="51">
        <f t="shared" si="32"/>
        <v>428</v>
      </c>
      <c r="B837" s="57" t="s">
        <v>1107</v>
      </c>
      <c r="C837" s="111" t="s">
        <v>1131</v>
      </c>
      <c r="D837" s="5" t="s">
        <v>2725</v>
      </c>
      <c r="E837" s="12">
        <f t="shared" si="31"/>
        <v>16000</v>
      </c>
      <c r="F837" s="3" t="s">
        <v>2052</v>
      </c>
      <c r="G837" s="132"/>
      <c r="H837" s="132"/>
      <c r="I837" s="132"/>
      <c r="J837" s="132"/>
      <c r="K837" s="54" t="s">
        <v>2789</v>
      </c>
      <c r="L837" s="8" t="s">
        <v>1746</v>
      </c>
      <c r="M837" s="8" t="s">
        <v>2498</v>
      </c>
      <c r="N837" s="8" t="s">
        <v>109</v>
      </c>
      <c r="O837" s="14">
        <v>0.85</v>
      </c>
      <c r="P837" s="37" t="s">
        <v>2790</v>
      </c>
      <c r="Q837" s="3" t="s">
        <v>387</v>
      </c>
      <c r="R837" s="8" t="s">
        <v>1800</v>
      </c>
      <c r="T837" s="10">
        <v>690</v>
      </c>
      <c r="U837" s="23">
        <v>1</v>
      </c>
    </row>
    <row r="838" spans="1:21" ht="38.25" customHeight="1">
      <c r="A838" s="59">
        <f>A837</f>
        <v>428</v>
      </c>
      <c r="B838" s="29" t="str">
        <f>B836</f>
        <v>GONE WITH THE WIND/PART-2           </v>
      </c>
      <c r="C838" s="112" t="s">
        <v>1131</v>
      </c>
      <c r="D838" s="31" t="s">
        <v>2889</v>
      </c>
      <c r="E838" s="32" t="s">
        <v>270</v>
      </c>
      <c r="F838" s="3"/>
      <c r="G838" s="71"/>
      <c r="H838" s="81"/>
      <c r="I838" s="81"/>
      <c r="J838" s="81"/>
      <c r="L838" s="8"/>
      <c r="M838" s="8"/>
      <c r="N838" s="8"/>
      <c r="O838" s="14"/>
      <c r="P838" s="3"/>
      <c r="Q838" s="3"/>
      <c r="R838" s="8" t="s">
        <v>1801</v>
      </c>
      <c r="T838" s="10">
        <v>2340</v>
      </c>
      <c r="U838" s="23" t="s">
        <v>914</v>
      </c>
    </row>
    <row r="839" spans="1:21" ht="38.25" customHeight="1">
      <c r="A839" s="59">
        <f>A838</f>
        <v>428</v>
      </c>
      <c r="B839" s="29" t="str">
        <f>B837</f>
        <v>KING SOLOMON'S MINES                </v>
      </c>
      <c r="C839" s="112" t="s">
        <v>1131</v>
      </c>
      <c r="D839" s="31" t="s">
        <v>2889</v>
      </c>
      <c r="E839" s="32" t="s">
        <v>270</v>
      </c>
      <c r="F839" s="3"/>
      <c r="G839" s="71"/>
      <c r="H839" s="81"/>
      <c r="I839" s="81"/>
      <c r="J839" s="81"/>
      <c r="L839" s="8"/>
      <c r="M839" s="8"/>
      <c r="N839" s="8"/>
      <c r="O839" s="14"/>
      <c r="P839" s="3"/>
      <c r="Q839" s="3"/>
      <c r="R839" s="8" t="s">
        <v>2042</v>
      </c>
      <c r="T839" s="10">
        <v>2340</v>
      </c>
      <c r="U839" s="23" t="s">
        <v>914</v>
      </c>
    </row>
    <row r="840" spans="1:21" ht="38.25" customHeight="1">
      <c r="A840" s="51">
        <f t="shared" si="32"/>
        <v>429</v>
      </c>
      <c r="B840" s="57" t="s">
        <v>1217</v>
      </c>
      <c r="C840" s="111" t="s">
        <v>1131</v>
      </c>
      <c r="D840" s="5" t="s">
        <v>2725</v>
      </c>
      <c r="E840" s="12">
        <f t="shared" si="31"/>
        <v>11000</v>
      </c>
      <c r="F840" s="3"/>
      <c r="G840" s="132"/>
      <c r="H840" s="132"/>
      <c r="I840" s="132"/>
      <c r="J840" s="132"/>
      <c r="L840" s="8" t="s">
        <v>1746</v>
      </c>
      <c r="M840" s="8" t="s">
        <v>2498</v>
      </c>
      <c r="N840" s="8" t="s">
        <v>110</v>
      </c>
      <c r="O840" s="14">
        <v>0.85</v>
      </c>
      <c r="P840" s="37"/>
      <c r="Q840" s="3"/>
      <c r="R840" s="8" t="s">
        <v>2043</v>
      </c>
      <c r="T840" s="10">
        <v>690</v>
      </c>
      <c r="U840" s="23">
        <v>1</v>
      </c>
    </row>
    <row r="841" spans="1:21" ht="38.25" customHeight="1">
      <c r="A841" s="51">
        <f t="shared" si="32"/>
        <v>430</v>
      </c>
      <c r="B841" s="57" t="s">
        <v>291</v>
      </c>
      <c r="C841" s="111" t="s">
        <v>1131</v>
      </c>
      <c r="D841" s="5" t="s">
        <v>2725</v>
      </c>
      <c r="E841" s="12">
        <f t="shared" si="31"/>
        <v>17000</v>
      </c>
      <c r="F841" s="3"/>
      <c r="G841" s="132"/>
      <c r="H841" s="132"/>
      <c r="I841" s="132"/>
      <c r="J841" s="132"/>
      <c r="L841" s="8" t="s">
        <v>1746</v>
      </c>
      <c r="M841" s="8" t="s">
        <v>2498</v>
      </c>
      <c r="N841" s="8" t="s">
        <v>111</v>
      </c>
      <c r="O841" s="14">
        <v>0.85</v>
      </c>
      <c r="P841" s="37"/>
      <c r="Q841" s="3"/>
      <c r="R841" s="8" t="s">
        <v>2044</v>
      </c>
      <c r="T841" s="10">
        <v>690</v>
      </c>
      <c r="U841" s="23">
        <v>1</v>
      </c>
    </row>
    <row r="842" spans="1:21" ht="38.25" customHeight="1">
      <c r="A842" s="59">
        <f>A841</f>
        <v>430</v>
      </c>
      <c r="B842" s="29" t="str">
        <f>B840</f>
        <v>LOCKED ROOM &amp; OTHER HORROR, The</v>
      </c>
      <c r="C842" s="112" t="s">
        <v>1131</v>
      </c>
      <c r="D842" s="31" t="s">
        <v>2889</v>
      </c>
      <c r="E842" s="32" t="s">
        <v>270</v>
      </c>
      <c r="F842" s="3"/>
      <c r="G842" s="71"/>
      <c r="H842" s="81"/>
      <c r="I842" s="81"/>
      <c r="J842" s="81"/>
      <c r="L842" s="8"/>
      <c r="M842" s="8"/>
      <c r="N842" s="8"/>
      <c r="O842" s="14"/>
      <c r="P842" s="3"/>
      <c r="Q842" s="3"/>
      <c r="R842" s="8" t="s">
        <v>292</v>
      </c>
      <c r="T842" s="10">
        <v>2340</v>
      </c>
      <c r="U842" s="23" t="s">
        <v>914</v>
      </c>
    </row>
    <row r="843" spans="1:21" ht="48.75" customHeight="1">
      <c r="A843" s="51">
        <f t="shared" si="32"/>
        <v>431</v>
      </c>
      <c r="B843" s="57" t="s">
        <v>1218</v>
      </c>
      <c r="C843" s="111" t="s">
        <v>1131</v>
      </c>
      <c r="D843" s="5" t="s">
        <v>2725</v>
      </c>
      <c r="E843" s="12">
        <f t="shared" si="31"/>
        <v>14000</v>
      </c>
      <c r="F843" s="3" t="s">
        <v>551</v>
      </c>
      <c r="G843" s="132"/>
      <c r="H843" s="132"/>
      <c r="I843" s="132"/>
      <c r="J843" s="132"/>
      <c r="K843" s="54" t="s">
        <v>54</v>
      </c>
      <c r="L843" s="8" t="s">
        <v>1746</v>
      </c>
      <c r="M843" s="8" t="s">
        <v>2498</v>
      </c>
      <c r="N843" s="8" t="s">
        <v>55</v>
      </c>
      <c r="O843" s="14">
        <v>0.85</v>
      </c>
      <c r="P843" s="37" t="s">
        <v>56</v>
      </c>
      <c r="Q843" s="3" t="s">
        <v>1351</v>
      </c>
      <c r="R843" s="8" t="s">
        <v>296</v>
      </c>
      <c r="T843" s="10">
        <v>690</v>
      </c>
      <c r="U843" s="23">
        <v>1</v>
      </c>
    </row>
    <row r="844" spans="1:21" ht="38.25" customHeight="1">
      <c r="A844" s="51">
        <f t="shared" si="32"/>
        <v>432</v>
      </c>
      <c r="B844" s="57" t="s">
        <v>298</v>
      </c>
      <c r="C844" s="111" t="s">
        <v>1131</v>
      </c>
      <c r="D844" s="5" t="s">
        <v>2725</v>
      </c>
      <c r="E844" s="12">
        <f t="shared" si="31"/>
        <v>15000</v>
      </c>
      <c r="F844" s="3"/>
      <c r="G844" s="132"/>
      <c r="H844" s="132"/>
      <c r="I844" s="132"/>
      <c r="J844" s="132"/>
      <c r="L844" s="8" t="s">
        <v>1746</v>
      </c>
      <c r="M844" s="8" t="s">
        <v>2498</v>
      </c>
      <c r="N844" s="8" t="s">
        <v>112</v>
      </c>
      <c r="O844" s="14">
        <v>0.85</v>
      </c>
      <c r="P844" s="37"/>
      <c r="Q844" s="3"/>
      <c r="R844" s="8" t="s">
        <v>297</v>
      </c>
      <c r="T844" s="10">
        <v>690</v>
      </c>
      <c r="U844" s="23">
        <v>1</v>
      </c>
    </row>
    <row r="845" spans="1:21" ht="38.25" customHeight="1">
      <c r="A845" s="59">
        <f>A844</f>
        <v>432</v>
      </c>
      <c r="B845" s="29" t="str">
        <f>B843</f>
        <v>LOST WORLD: JURASSIC PARK, The  </v>
      </c>
      <c r="C845" s="112" t="s">
        <v>1131</v>
      </c>
      <c r="D845" s="31" t="s">
        <v>2889</v>
      </c>
      <c r="E845" s="32" t="s">
        <v>270</v>
      </c>
      <c r="F845" s="3"/>
      <c r="G845" s="71"/>
      <c r="H845" s="81"/>
      <c r="I845" s="81"/>
      <c r="J845" s="81"/>
      <c r="L845" s="8"/>
      <c r="M845" s="8"/>
      <c r="N845" s="8"/>
      <c r="O845" s="14"/>
      <c r="P845" s="3"/>
      <c r="Q845" s="3"/>
      <c r="R845" s="8" t="s">
        <v>299</v>
      </c>
      <c r="T845" s="10">
        <v>2340</v>
      </c>
      <c r="U845" s="23" t="s">
        <v>914</v>
      </c>
    </row>
    <row r="846" spans="1:21" ht="38.25" customHeight="1">
      <c r="A846" s="51">
        <f t="shared" si="32"/>
        <v>433</v>
      </c>
      <c r="B846" s="57" t="s">
        <v>1219</v>
      </c>
      <c r="C846" s="111" t="s">
        <v>1131</v>
      </c>
      <c r="D846" s="5" t="s">
        <v>2725</v>
      </c>
      <c r="E846" s="12">
        <f t="shared" si="31"/>
        <v>8900</v>
      </c>
      <c r="F846" s="3"/>
      <c r="G846" s="132"/>
      <c r="H846" s="132"/>
      <c r="I846" s="132"/>
      <c r="J846" s="132"/>
      <c r="L846" s="8" t="s">
        <v>1746</v>
      </c>
      <c r="M846" s="8" t="s">
        <v>2498</v>
      </c>
      <c r="N846" s="8" t="s">
        <v>1765</v>
      </c>
      <c r="O846" s="14">
        <v>0.85</v>
      </c>
      <c r="P846" s="37"/>
      <c r="Q846" s="3"/>
      <c r="R846" s="8" t="s">
        <v>300</v>
      </c>
      <c r="T846" s="10">
        <v>690</v>
      </c>
      <c r="U846" s="23">
        <v>1</v>
      </c>
    </row>
    <row r="847" spans="1:21" ht="38.25" customHeight="1">
      <c r="A847" s="59">
        <f>A846</f>
        <v>433</v>
      </c>
      <c r="B847" s="29" t="str">
        <f>B845</f>
        <v>LOST WORLD: JURASSIC PARK, The  </v>
      </c>
      <c r="C847" s="112" t="s">
        <v>1131</v>
      </c>
      <c r="D847" s="31" t="s">
        <v>2889</v>
      </c>
      <c r="E847" s="32" t="s">
        <v>270</v>
      </c>
      <c r="F847" s="3"/>
      <c r="G847" s="71"/>
      <c r="H847" s="81"/>
      <c r="I847" s="81"/>
      <c r="J847" s="81"/>
      <c r="L847" s="8"/>
      <c r="M847" s="8"/>
      <c r="N847" s="8"/>
      <c r="O847" s="14"/>
      <c r="P847" s="3"/>
      <c r="Q847" s="3"/>
      <c r="R847" s="8" t="s">
        <v>301</v>
      </c>
      <c r="T847" s="10">
        <v>2340</v>
      </c>
      <c r="U847" s="23" t="s">
        <v>914</v>
      </c>
    </row>
    <row r="848" spans="1:21" ht="38.25" customHeight="1">
      <c r="A848" s="51">
        <f t="shared" si="32"/>
        <v>434</v>
      </c>
      <c r="B848" s="57" t="s">
        <v>1220</v>
      </c>
      <c r="C848" s="111" t="s">
        <v>1131</v>
      </c>
      <c r="D848" s="5" t="s">
        <v>2725</v>
      </c>
      <c r="E848" s="12">
        <f t="shared" si="31"/>
        <v>14000</v>
      </c>
      <c r="F848" s="3"/>
      <c r="G848" s="132"/>
      <c r="H848" s="132"/>
      <c r="I848" s="132"/>
      <c r="J848" s="132"/>
      <c r="L848" s="8" t="s">
        <v>1746</v>
      </c>
      <c r="M848" s="8" t="s">
        <v>2498</v>
      </c>
      <c r="N848" s="8" t="s">
        <v>113</v>
      </c>
      <c r="O848" s="14">
        <v>0.85</v>
      </c>
      <c r="P848" s="37"/>
      <c r="Q848" s="3"/>
      <c r="R848" s="8" t="s">
        <v>302</v>
      </c>
      <c r="T848" s="10">
        <v>690</v>
      </c>
      <c r="U848" s="23">
        <v>1</v>
      </c>
    </row>
    <row r="849" spans="1:21" ht="38.25" customHeight="1">
      <c r="A849" s="59">
        <f>A848</f>
        <v>434</v>
      </c>
      <c r="B849" s="29" t="str">
        <f>B847</f>
        <v>LOST WORLD: JURASSIC PARK, The  </v>
      </c>
      <c r="C849" s="112" t="s">
        <v>1131</v>
      </c>
      <c r="D849" s="31" t="s">
        <v>2889</v>
      </c>
      <c r="E849" s="32" t="s">
        <v>270</v>
      </c>
      <c r="F849" s="3"/>
      <c r="G849" s="71"/>
      <c r="H849" s="81"/>
      <c r="I849" s="81"/>
      <c r="J849" s="81"/>
      <c r="L849" s="8"/>
      <c r="M849" s="8"/>
      <c r="N849" s="8"/>
      <c r="O849" s="14"/>
      <c r="P849" s="3"/>
      <c r="Q849" s="3"/>
      <c r="R849" s="8" t="s">
        <v>303</v>
      </c>
      <c r="T849" s="10">
        <v>2340</v>
      </c>
      <c r="U849" s="23" t="s">
        <v>914</v>
      </c>
    </row>
    <row r="850" spans="1:21" ht="38.25" customHeight="1">
      <c r="A850" s="51">
        <f t="shared" si="32"/>
        <v>435</v>
      </c>
      <c r="B850" s="57" t="s">
        <v>1619</v>
      </c>
      <c r="C850" s="111" t="s">
        <v>1131</v>
      </c>
      <c r="D850" s="5" t="s">
        <v>2725</v>
      </c>
      <c r="E850" s="12">
        <f t="shared" si="31"/>
        <v>16000</v>
      </c>
      <c r="F850" s="3"/>
      <c r="G850" s="132"/>
      <c r="H850" s="132"/>
      <c r="I850" s="132"/>
      <c r="J850" s="132"/>
      <c r="L850" s="8" t="s">
        <v>1746</v>
      </c>
      <c r="M850" s="8" t="s">
        <v>706</v>
      </c>
      <c r="N850" s="8" t="s">
        <v>128</v>
      </c>
      <c r="O850" s="14">
        <v>0.85</v>
      </c>
      <c r="P850" s="37"/>
      <c r="Q850" s="3"/>
      <c r="R850" s="8" t="s">
        <v>304</v>
      </c>
      <c r="T850" s="10">
        <v>690</v>
      </c>
      <c r="U850" s="23">
        <v>1</v>
      </c>
    </row>
    <row r="851" spans="1:21" ht="38.25" customHeight="1">
      <c r="A851" s="59">
        <f>A850</f>
        <v>435</v>
      </c>
      <c r="B851" s="29" t="str">
        <f>B849</f>
        <v>LOST WORLD: JURASSIC PARK, The  </v>
      </c>
      <c r="C851" s="112" t="s">
        <v>1131</v>
      </c>
      <c r="D851" s="31" t="s">
        <v>2889</v>
      </c>
      <c r="E851" s="32" t="s">
        <v>270</v>
      </c>
      <c r="F851" s="3"/>
      <c r="G851" s="71"/>
      <c r="H851" s="81"/>
      <c r="I851" s="81"/>
      <c r="J851" s="81"/>
      <c r="L851" s="8"/>
      <c r="M851" s="8"/>
      <c r="N851" s="8"/>
      <c r="O851" s="14"/>
      <c r="P851" s="3"/>
      <c r="Q851" s="3"/>
      <c r="R851" s="8" t="s">
        <v>1620</v>
      </c>
      <c r="T851" s="10">
        <v>2340</v>
      </c>
      <c r="U851" s="23" t="s">
        <v>914</v>
      </c>
    </row>
    <row r="852" spans="1:21" ht="38.25" customHeight="1">
      <c r="A852" s="51">
        <f t="shared" si="32"/>
        <v>436</v>
      </c>
      <c r="B852" s="57" t="s">
        <v>1622</v>
      </c>
      <c r="C852" s="111" t="s">
        <v>1131</v>
      </c>
      <c r="D852" s="5" t="s">
        <v>2725</v>
      </c>
      <c r="E852" s="12">
        <f t="shared" si="31"/>
        <v>32000</v>
      </c>
      <c r="F852" s="3"/>
      <c r="G852" s="132"/>
      <c r="H852" s="132"/>
      <c r="I852" s="132"/>
      <c r="J852" s="132"/>
      <c r="L852" s="8" t="s">
        <v>1746</v>
      </c>
      <c r="M852" s="8" t="s">
        <v>2498</v>
      </c>
      <c r="N852" s="8" t="s">
        <v>114</v>
      </c>
      <c r="O852" s="14">
        <v>0.85</v>
      </c>
      <c r="P852" s="37"/>
      <c r="Q852" s="3"/>
      <c r="R852" s="8" t="s">
        <v>1621</v>
      </c>
      <c r="T852" s="10">
        <v>690</v>
      </c>
      <c r="U852" s="23">
        <v>1</v>
      </c>
    </row>
    <row r="853" spans="1:21" ht="38.25" customHeight="1">
      <c r="A853" s="51">
        <f t="shared" si="32"/>
        <v>437</v>
      </c>
      <c r="B853" s="57" t="s">
        <v>1221</v>
      </c>
      <c r="C853" s="111" t="s">
        <v>1131</v>
      </c>
      <c r="D853" s="5" t="s">
        <v>2725</v>
      </c>
      <c r="E853" s="12">
        <f t="shared" si="31"/>
        <v>18000</v>
      </c>
      <c r="F853" s="3"/>
      <c r="G853" s="132"/>
      <c r="H853" s="132"/>
      <c r="I853" s="132"/>
      <c r="J853" s="132"/>
      <c r="L853" s="8" t="s">
        <v>1746</v>
      </c>
      <c r="M853" s="8" t="s">
        <v>2498</v>
      </c>
      <c r="N853" s="8" t="s">
        <v>115</v>
      </c>
      <c r="O853" s="14">
        <v>0.85</v>
      </c>
      <c r="P853" s="37"/>
      <c r="Q853" s="3"/>
      <c r="R853" s="8" t="s">
        <v>1623</v>
      </c>
      <c r="T853" s="10">
        <v>690</v>
      </c>
      <c r="U853" s="23">
        <v>1</v>
      </c>
    </row>
    <row r="854" spans="1:21" ht="38.25" customHeight="1">
      <c r="A854" s="59">
        <f>A853</f>
        <v>437</v>
      </c>
      <c r="B854" s="29" t="str">
        <f>B852</f>
        <v>ON THE BEACH                        </v>
      </c>
      <c r="C854" s="112" t="s">
        <v>1131</v>
      </c>
      <c r="D854" s="31" t="s">
        <v>2889</v>
      </c>
      <c r="E854" s="32" t="s">
        <v>272</v>
      </c>
      <c r="F854" s="3"/>
      <c r="G854" s="71"/>
      <c r="H854" s="81"/>
      <c r="I854" s="81"/>
      <c r="J854" s="81"/>
      <c r="L854" s="8"/>
      <c r="M854" s="8"/>
      <c r="N854" s="8"/>
      <c r="O854" s="14"/>
      <c r="P854" s="3"/>
      <c r="Q854" s="3"/>
      <c r="R854" s="8" t="s">
        <v>1624</v>
      </c>
      <c r="T854" s="160">
        <v>2500</v>
      </c>
      <c r="U854" s="23" t="s">
        <v>3000</v>
      </c>
    </row>
    <row r="855" spans="1:21" ht="38.25" customHeight="1">
      <c r="A855" s="59">
        <f>A854</f>
        <v>437</v>
      </c>
      <c r="B855" s="29" t="str">
        <f>B853</f>
        <v>PICTURE OF DORIAN GRAY, The        </v>
      </c>
      <c r="C855" s="112" t="s">
        <v>1131</v>
      </c>
      <c r="D855" s="31" t="s">
        <v>2889</v>
      </c>
      <c r="E855" s="32" t="s">
        <v>270</v>
      </c>
      <c r="F855" s="3"/>
      <c r="G855" s="71"/>
      <c r="H855" s="81"/>
      <c r="I855" s="81"/>
      <c r="J855" s="81"/>
      <c r="L855" s="8"/>
      <c r="M855" s="8"/>
      <c r="N855" s="8"/>
      <c r="O855" s="14"/>
      <c r="P855" s="3"/>
      <c r="Q855" s="3"/>
      <c r="R855" s="8" t="s">
        <v>1625</v>
      </c>
      <c r="T855" s="10">
        <v>2340</v>
      </c>
      <c r="U855" s="23" t="s">
        <v>914</v>
      </c>
    </row>
    <row r="856" spans="1:21" ht="38.25" customHeight="1">
      <c r="A856" s="51">
        <f t="shared" si="32"/>
        <v>438</v>
      </c>
      <c r="B856" s="57" t="s">
        <v>2609</v>
      </c>
      <c r="C856" s="111" t="s">
        <v>1131</v>
      </c>
      <c r="D856" s="5" t="s">
        <v>2725</v>
      </c>
      <c r="E856" s="12">
        <f t="shared" si="31"/>
        <v>12000</v>
      </c>
      <c r="F856" s="3"/>
      <c r="G856" s="132"/>
      <c r="H856" s="132"/>
      <c r="I856" s="132"/>
      <c r="J856" s="132"/>
      <c r="L856" s="8" t="s">
        <v>1746</v>
      </c>
      <c r="M856" s="8" t="s">
        <v>706</v>
      </c>
      <c r="N856" s="8" t="s">
        <v>129</v>
      </c>
      <c r="O856" s="14">
        <v>0.83</v>
      </c>
      <c r="P856" s="37"/>
      <c r="Q856" s="3"/>
      <c r="R856" s="8" t="s">
        <v>1626</v>
      </c>
      <c r="T856" s="10">
        <v>690</v>
      </c>
      <c r="U856" s="23">
        <v>1</v>
      </c>
    </row>
    <row r="857" spans="1:21" ht="38.25" customHeight="1">
      <c r="A857" s="51">
        <f t="shared" si="32"/>
        <v>439</v>
      </c>
      <c r="B857" s="57" t="s">
        <v>1222</v>
      </c>
      <c r="C857" s="111" t="s">
        <v>1131</v>
      </c>
      <c r="D857" s="5" t="s">
        <v>2725</v>
      </c>
      <c r="E857" s="12">
        <f t="shared" si="31"/>
        <v>16000</v>
      </c>
      <c r="F857" s="3"/>
      <c r="G857" s="132"/>
      <c r="H857" s="132"/>
      <c r="I857" s="132"/>
      <c r="J857" s="132"/>
      <c r="L857" s="8" t="s">
        <v>1746</v>
      </c>
      <c r="M857" s="8" t="s">
        <v>2498</v>
      </c>
      <c r="N857" s="8" t="s">
        <v>116</v>
      </c>
      <c r="O857" s="14">
        <v>0.85</v>
      </c>
      <c r="P857" s="37"/>
      <c r="Q857" s="3"/>
      <c r="R857" s="8" t="s">
        <v>2610</v>
      </c>
      <c r="T857" s="10">
        <v>690</v>
      </c>
      <c r="U857" s="23">
        <v>1</v>
      </c>
    </row>
    <row r="858" spans="1:21" ht="56.25" customHeight="1">
      <c r="A858" s="51">
        <f t="shared" si="32"/>
        <v>440</v>
      </c>
      <c r="B858" s="57" t="s">
        <v>2612</v>
      </c>
      <c r="C858" s="111" t="s">
        <v>1131</v>
      </c>
      <c r="D858" s="5" t="s">
        <v>2725</v>
      </c>
      <c r="E858" s="12">
        <f t="shared" si="31"/>
        <v>13000</v>
      </c>
      <c r="F858" s="3" t="s">
        <v>290</v>
      </c>
      <c r="G858" s="132"/>
      <c r="H858" s="132"/>
      <c r="I858" s="132"/>
      <c r="J858" s="132"/>
      <c r="K858" s="54" t="s">
        <v>352</v>
      </c>
      <c r="L858" s="8" t="s">
        <v>1746</v>
      </c>
      <c r="M858" s="8" t="s">
        <v>2498</v>
      </c>
      <c r="N858" s="8" t="s">
        <v>117</v>
      </c>
      <c r="O858" s="14">
        <v>0.85</v>
      </c>
      <c r="P858" s="37" t="s">
        <v>53</v>
      </c>
      <c r="Q858" s="3" t="s">
        <v>1351</v>
      </c>
      <c r="R858" s="8" t="s">
        <v>2611</v>
      </c>
      <c r="T858" s="10">
        <v>690</v>
      </c>
      <c r="U858" s="23">
        <v>1</v>
      </c>
    </row>
    <row r="859" spans="1:21" ht="38.25" customHeight="1">
      <c r="A859" s="59">
        <f>A858</f>
        <v>440</v>
      </c>
      <c r="B859" s="29" t="str">
        <f>B857</f>
        <v>RED PONY, The                </v>
      </c>
      <c r="C859" s="112" t="s">
        <v>1131</v>
      </c>
      <c r="D859" s="31" t="s">
        <v>2889</v>
      </c>
      <c r="E859" s="32" t="s">
        <v>270</v>
      </c>
      <c r="F859" s="3"/>
      <c r="G859" s="71"/>
      <c r="H859" s="81"/>
      <c r="I859" s="81"/>
      <c r="J859" s="81"/>
      <c r="L859" s="8"/>
      <c r="M859" s="8"/>
      <c r="N859" s="8"/>
      <c r="O859" s="14"/>
      <c r="P859" s="3"/>
      <c r="Q859" s="3"/>
      <c r="R859" s="8" t="s">
        <v>2613</v>
      </c>
      <c r="T859" s="10">
        <v>2340</v>
      </c>
      <c r="U859" s="23" t="s">
        <v>914</v>
      </c>
    </row>
    <row r="860" spans="1:21" ht="38.25" customHeight="1">
      <c r="A860" s="51">
        <f t="shared" si="32"/>
        <v>441</v>
      </c>
      <c r="B860" s="57" t="s">
        <v>2615</v>
      </c>
      <c r="C860" s="111" t="s">
        <v>1131</v>
      </c>
      <c r="D860" s="5" t="s">
        <v>2725</v>
      </c>
      <c r="E860" s="12">
        <f aca="true" t="shared" si="33" ref="E860:E870">IF(L860*M860*N860*O860&gt;10000,FLOOR(L860*M860*N860*O860,1000),FLOOR(L860*M860*N860*O860,100))</f>
        <v>13000</v>
      </c>
      <c r="F860" s="3"/>
      <c r="G860" s="132"/>
      <c r="H860" s="132"/>
      <c r="I860" s="132"/>
      <c r="J860" s="132"/>
      <c r="K860" s="54" t="s">
        <v>1138</v>
      </c>
      <c r="L860" s="8" t="s">
        <v>1746</v>
      </c>
      <c r="M860" s="8" t="s">
        <v>2498</v>
      </c>
      <c r="N860" s="8" t="s">
        <v>2191</v>
      </c>
      <c r="O860" s="14">
        <v>0.85</v>
      </c>
      <c r="P860" s="37"/>
      <c r="Q860" s="3"/>
      <c r="R860" s="8" t="s">
        <v>2614</v>
      </c>
      <c r="T860" s="10">
        <v>690</v>
      </c>
      <c r="U860" s="23">
        <v>1</v>
      </c>
    </row>
    <row r="861" spans="1:21" ht="38.25" customHeight="1">
      <c r="A861" s="59">
        <f>A860</f>
        <v>441</v>
      </c>
      <c r="B861" s="29" t="str">
        <f>B859</f>
        <v>RED PONY, The                </v>
      </c>
      <c r="C861" s="112" t="s">
        <v>1131</v>
      </c>
      <c r="D861" s="31" t="s">
        <v>2889</v>
      </c>
      <c r="E861" s="32" t="s">
        <v>2517</v>
      </c>
      <c r="F861" s="3"/>
      <c r="G861" s="71"/>
      <c r="H861" s="81"/>
      <c r="I861" s="81"/>
      <c r="J861" s="81"/>
      <c r="L861" s="8"/>
      <c r="M861" s="8"/>
      <c r="N861" s="8"/>
      <c r="O861" s="14"/>
      <c r="P861" s="3"/>
      <c r="Q861" s="3"/>
      <c r="R861" s="8" t="s">
        <v>2616</v>
      </c>
      <c r="T861" s="10">
        <v>2100</v>
      </c>
      <c r="U861" s="23" t="s">
        <v>2517</v>
      </c>
    </row>
    <row r="862" spans="1:21" ht="69.75" customHeight="1">
      <c r="A862" s="51">
        <f t="shared" si="32"/>
        <v>442</v>
      </c>
      <c r="B862" s="57" t="s">
        <v>2618</v>
      </c>
      <c r="C862" s="111" t="s">
        <v>1131</v>
      </c>
      <c r="D862" s="5" t="s">
        <v>2725</v>
      </c>
      <c r="E862" s="12">
        <f t="shared" si="33"/>
        <v>11000</v>
      </c>
      <c r="F862" s="3" t="s">
        <v>2122</v>
      </c>
      <c r="G862" s="132"/>
      <c r="H862" s="132"/>
      <c r="I862" s="132"/>
      <c r="J862" s="132"/>
      <c r="K862" s="54" t="s">
        <v>1617</v>
      </c>
      <c r="L862" s="8" t="s">
        <v>1746</v>
      </c>
      <c r="M862" s="8" t="s">
        <v>876</v>
      </c>
      <c r="N862" s="8" t="s">
        <v>2081</v>
      </c>
      <c r="O862" s="14">
        <v>0.8</v>
      </c>
      <c r="P862" s="37" t="s">
        <v>2778</v>
      </c>
      <c r="Q862" s="3" t="s">
        <v>2079</v>
      </c>
      <c r="R862" s="8" t="s">
        <v>2617</v>
      </c>
      <c r="T862" s="10">
        <v>690</v>
      </c>
      <c r="U862" s="23">
        <v>1</v>
      </c>
    </row>
    <row r="863" spans="1:21" ht="38.25" customHeight="1">
      <c r="A863" s="59">
        <f>A862</f>
        <v>442</v>
      </c>
      <c r="B863" s="29" t="str">
        <f>B861</f>
        <v>RED PONY, The                </v>
      </c>
      <c r="C863" s="112" t="s">
        <v>1131</v>
      </c>
      <c r="D863" s="31" t="s">
        <v>2889</v>
      </c>
      <c r="E863" s="32" t="s">
        <v>270</v>
      </c>
      <c r="F863" s="3"/>
      <c r="G863" s="71"/>
      <c r="H863" s="81"/>
      <c r="I863" s="81"/>
      <c r="J863" s="81"/>
      <c r="L863" s="8"/>
      <c r="M863" s="8"/>
      <c r="N863" s="8"/>
      <c r="O863" s="14"/>
      <c r="P863" s="3"/>
      <c r="Q863" s="3"/>
      <c r="R863" s="8" t="s">
        <v>2619</v>
      </c>
      <c r="T863" s="10">
        <v>2340</v>
      </c>
      <c r="U863" s="23" t="s">
        <v>914</v>
      </c>
    </row>
    <row r="864" spans="1:21" ht="38.25" customHeight="1">
      <c r="A864" s="51">
        <f aca="true" t="shared" si="34" ref="A864:A870">A863+1</f>
        <v>443</v>
      </c>
      <c r="B864" s="57" t="s">
        <v>1223</v>
      </c>
      <c r="C864" s="111" t="s">
        <v>1131</v>
      </c>
      <c r="D864" s="5" t="s">
        <v>2725</v>
      </c>
      <c r="E864" s="12">
        <f t="shared" si="33"/>
        <v>18000</v>
      </c>
      <c r="F864" s="29" t="s">
        <v>2052</v>
      </c>
      <c r="G864" s="132"/>
      <c r="H864" s="132"/>
      <c r="I864" s="132"/>
      <c r="J864" s="132"/>
      <c r="K864" s="54" t="s">
        <v>3159</v>
      </c>
      <c r="L864" s="8" t="s">
        <v>1746</v>
      </c>
      <c r="M864" s="8" t="s">
        <v>2498</v>
      </c>
      <c r="N864" s="8" t="s">
        <v>1369</v>
      </c>
      <c r="O864" s="14">
        <v>0.85</v>
      </c>
      <c r="P864" s="35" t="s">
        <v>860</v>
      </c>
      <c r="Q864" s="3" t="s">
        <v>555</v>
      </c>
      <c r="R864" s="8" t="s">
        <v>2620</v>
      </c>
      <c r="T864" s="10">
        <v>690</v>
      </c>
      <c r="U864" s="23">
        <v>1</v>
      </c>
    </row>
    <row r="865" spans="1:21" ht="58.5" customHeight="1">
      <c r="A865" s="51">
        <f>A864</f>
        <v>443</v>
      </c>
      <c r="B865" s="57" t="str">
        <f>B864</f>
        <v>STREET LAWYER, The                   </v>
      </c>
      <c r="C865" s="111" t="s">
        <v>1132</v>
      </c>
      <c r="D865" s="5" t="s">
        <v>380</v>
      </c>
      <c r="E865" s="12">
        <f>IF(L865*M865*N865*O865&gt;10000,FLOOR(L865*M865*N865*O865,1000),FLOOR(L865*M865*N865*O865,100))</f>
        <v>15000</v>
      </c>
      <c r="F865" s="29" t="s">
        <v>1705</v>
      </c>
      <c r="G865" s="81"/>
      <c r="H865" s="81"/>
      <c r="I865" s="81"/>
      <c r="J865" s="81"/>
      <c r="K865" s="55" t="s">
        <v>3162</v>
      </c>
      <c r="L865" s="44" t="s">
        <v>1767</v>
      </c>
      <c r="M865" s="44" t="s">
        <v>1762</v>
      </c>
      <c r="N865" s="44" t="s">
        <v>381</v>
      </c>
      <c r="O865" s="28">
        <v>0.8</v>
      </c>
      <c r="P865" s="47" t="s">
        <v>382</v>
      </c>
      <c r="Q865" s="3" t="s">
        <v>383</v>
      </c>
      <c r="R865" s="3" t="s">
        <v>2620</v>
      </c>
      <c r="T865" s="10">
        <v>690</v>
      </c>
      <c r="U865" s="23">
        <v>0</v>
      </c>
    </row>
    <row r="866" spans="1:21" ht="38.25" customHeight="1">
      <c r="A866" s="51">
        <f t="shared" si="34"/>
        <v>444</v>
      </c>
      <c r="B866" s="57" t="s">
        <v>2622</v>
      </c>
      <c r="C866" s="111" t="s">
        <v>1132</v>
      </c>
      <c r="D866" s="5" t="s">
        <v>2726</v>
      </c>
      <c r="E866" s="12">
        <f t="shared" si="33"/>
        <v>16000</v>
      </c>
      <c r="F866" s="3" t="s">
        <v>2052</v>
      </c>
      <c r="G866" s="132"/>
      <c r="H866" s="132"/>
      <c r="I866" s="132"/>
      <c r="J866" s="132"/>
      <c r="K866" s="54" t="s">
        <v>57</v>
      </c>
      <c r="L866" s="8" t="s">
        <v>1746</v>
      </c>
      <c r="M866" s="8" t="s">
        <v>2498</v>
      </c>
      <c r="N866" s="8" t="s">
        <v>118</v>
      </c>
      <c r="O866" s="14">
        <v>0.85</v>
      </c>
      <c r="P866" s="37" t="s">
        <v>58</v>
      </c>
      <c r="Q866" s="3" t="s">
        <v>1351</v>
      </c>
      <c r="R866" s="8" t="s">
        <v>2621</v>
      </c>
      <c r="T866" s="10">
        <v>690</v>
      </c>
      <c r="U866" s="23">
        <v>1</v>
      </c>
    </row>
    <row r="867" spans="1:21" ht="53.25" customHeight="1">
      <c r="A867" s="59">
        <f>A866</f>
        <v>444</v>
      </c>
      <c r="B867" s="29" t="str">
        <f>B865</f>
        <v>STREET LAWYER, The                   </v>
      </c>
      <c r="C867" s="112" t="s">
        <v>1132</v>
      </c>
      <c r="D867" s="31" t="s">
        <v>2747</v>
      </c>
      <c r="E867" s="32" t="s">
        <v>270</v>
      </c>
      <c r="F867" s="3"/>
      <c r="G867" s="71"/>
      <c r="H867" s="81"/>
      <c r="I867" s="81"/>
      <c r="J867" s="81"/>
      <c r="L867" s="8"/>
      <c r="M867" s="8"/>
      <c r="N867" s="8"/>
      <c r="O867" s="14"/>
      <c r="P867" s="3"/>
      <c r="Q867" s="3"/>
      <c r="R867" s="8" t="s">
        <v>3122</v>
      </c>
      <c r="T867" s="10">
        <v>2340</v>
      </c>
      <c r="U867" s="23" t="s">
        <v>914</v>
      </c>
    </row>
    <row r="868" spans="1:21" ht="38.25" customHeight="1">
      <c r="A868" s="51">
        <f t="shared" si="34"/>
        <v>445</v>
      </c>
      <c r="B868" s="57" t="s">
        <v>2624</v>
      </c>
      <c r="C868" s="111" t="s">
        <v>1132</v>
      </c>
      <c r="D868" s="5" t="s">
        <v>2726</v>
      </c>
      <c r="E868" s="12">
        <f t="shared" si="33"/>
        <v>16000</v>
      </c>
      <c r="F868" s="3"/>
      <c r="G868" s="132"/>
      <c r="H868" s="132"/>
      <c r="I868" s="132"/>
      <c r="J868" s="132"/>
      <c r="L868" s="8" t="s">
        <v>1746</v>
      </c>
      <c r="M868" s="8" t="s">
        <v>2498</v>
      </c>
      <c r="N868" s="8" t="s">
        <v>119</v>
      </c>
      <c r="O868" s="14">
        <v>0.85</v>
      </c>
      <c r="P868" s="37"/>
      <c r="Q868" s="3"/>
      <c r="R868" s="8" t="s">
        <v>2623</v>
      </c>
      <c r="T868" s="10">
        <v>690</v>
      </c>
      <c r="U868" s="23">
        <v>1</v>
      </c>
    </row>
    <row r="869" spans="1:21" ht="41.25" customHeight="1">
      <c r="A869" s="59">
        <f>A868</f>
        <v>445</v>
      </c>
      <c r="B869" s="29" t="str">
        <f>B867</f>
        <v>STREET LAWYER, The                   </v>
      </c>
      <c r="C869" s="112" t="s">
        <v>1132</v>
      </c>
      <c r="D869" s="31" t="s">
        <v>2747</v>
      </c>
      <c r="E869" s="32" t="s">
        <v>271</v>
      </c>
      <c r="F869" s="3"/>
      <c r="G869" s="71"/>
      <c r="H869" s="81"/>
      <c r="I869" s="81"/>
      <c r="J869" s="81"/>
      <c r="L869" s="8"/>
      <c r="M869" s="8"/>
      <c r="N869" s="8"/>
      <c r="O869" s="14"/>
      <c r="P869" s="3"/>
      <c r="Q869" s="3"/>
      <c r="R869" s="8" t="s">
        <v>3123</v>
      </c>
      <c r="T869" s="10">
        <v>2340</v>
      </c>
      <c r="U869" s="23" t="s">
        <v>914</v>
      </c>
    </row>
    <row r="870" spans="1:21" ht="38.25" customHeight="1">
      <c r="A870" s="51">
        <f t="shared" si="34"/>
        <v>446</v>
      </c>
      <c r="B870" s="57" t="s">
        <v>2626</v>
      </c>
      <c r="C870" s="111" t="s">
        <v>1132</v>
      </c>
      <c r="D870" s="5" t="s">
        <v>2726</v>
      </c>
      <c r="E870" s="12">
        <f t="shared" si="33"/>
        <v>12000</v>
      </c>
      <c r="F870" s="3"/>
      <c r="G870" s="132"/>
      <c r="H870" s="132"/>
      <c r="I870" s="132"/>
      <c r="J870" s="132"/>
      <c r="L870" s="8" t="s">
        <v>1746</v>
      </c>
      <c r="M870" s="8" t="s">
        <v>2498</v>
      </c>
      <c r="N870" s="8" t="s">
        <v>130</v>
      </c>
      <c r="O870" s="14">
        <v>0.87</v>
      </c>
      <c r="P870" s="37"/>
      <c r="Q870" s="3"/>
      <c r="R870" s="8" t="s">
        <v>2625</v>
      </c>
      <c r="T870" s="10">
        <v>690</v>
      </c>
      <c r="U870" s="23">
        <v>1</v>
      </c>
    </row>
    <row r="871" spans="1:21" ht="38.25" customHeight="1">
      <c r="A871" s="59">
        <f>A870</f>
        <v>446</v>
      </c>
      <c r="B871" s="29" t="str">
        <f>B869</f>
        <v>STREET LAWYER, The                   </v>
      </c>
      <c r="C871" s="112" t="s">
        <v>1132</v>
      </c>
      <c r="D871" s="31" t="s">
        <v>2889</v>
      </c>
      <c r="E871" s="32" t="s">
        <v>270</v>
      </c>
      <c r="F871" s="3"/>
      <c r="G871" s="71"/>
      <c r="H871" s="81"/>
      <c r="I871" s="81"/>
      <c r="J871" s="81"/>
      <c r="L871" s="8"/>
      <c r="M871" s="8"/>
      <c r="N871" s="8"/>
      <c r="O871" s="14"/>
      <c r="P871" s="3"/>
      <c r="Q871" s="3"/>
      <c r="R871" s="8" t="s">
        <v>2627</v>
      </c>
      <c r="T871" s="10">
        <v>2340</v>
      </c>
      <c r="U871" s="23" t="s">
        <v>914</v>
      </c>
    </row>
    <row r="872" spans="1:21" ht="38.25" customHeight="1">
      <c r="A872" s="21">
        <v>1400</v>
      </c>
      <c r="B872" s="149" t="s">
        <v>1725</v>
      </c>
      <c r="C872" s="110" t="s">
        <v>1727</v>
      </c>
      <c r="D872" s="20" t="s">
        <v>2893</v>
      </c>
      <c r="E872" s="143" t="s">
        <v>674</v>
      </c>
      <c r="F872" s="143" t="s">
        <v>675</v>
      </c>
      <c r="G872" s="98"/>
      <c r="H872" s="81"/>
      <c r="I872" s="81"/>
      <c r="J872" s="81"/>
      <c r="K872" s="30" t="s">
        <v>1726</v>
      </c>
      <c r="L872" s="144" t="s">
        <v>670</v>
      </c>
      <c r="M872" s="144" t="s">
        <v>671</v>
      </c>
      <c r="N872" s="144" t="s">
        <v>672</v>
      </c>
      <c r="O872" s="145" t="s">
        <v>673</v>
      </c>
      <c r="P872" s="2" t="s">
        <v>1895</v>
      </c>
      <c r="Q872" s="2" t="s">
        <v>676</v>
      </c>
      <c r="R872" s="146" t="s">
        <v>1155</v>
      </c>
      <c r="S872" s="147" t="s">
        <v>1155</v>
      </c>
      <c r="T872" s="146" t="s">
        <v>677</v>
      </c>
      <c r="U872" s="146">
        <f>SUM(U791:U793)</f>
        <v>2</v>
      </c>
    </row>
    <row r="873" spans="1:21" ht="38.25" customHeight="1">
      <c r="A873" s="60">
        <v>500</v>
      </c>
      <c r="B873" s="149" t="s">
        <v>1725</v>
      </c>
      <c r="C873" s="110" t="s">
        <v>1727</v>
      </c>
      <c r="D873" s="20" t="s">
        <v>2893</v>
      </c>
      <c r="E873" s="143" t="s">
        <v>674</v>
      </c>
      <c r="F873" s="143" t="s">
        <v>675</v>
      </c>
      <c r="G873" s="163"/>
      <c r="H873" s="81"/>
      <c r="I873" s="81"/>
      <c r="J873" s="81"/>
      <c r="K873" s="30" t="s">
        <v>1726</v>
      </c>
      <c r="L873" s="144" t="s">
        <v>670</v>
      </c>
      <c r="M873" s="144" t="s">
        <v>671</v>
      </c>
      <c r="N873" s="144" t="s">
        <v>672</v>
      </c>
      <c r="O873" s="145" t="s">
        <v>673</v>
      </c>
      <c r="P873" s="2" t="s">
        <v>1497</v>
      </c>
      <c r="Q873" s="2" t="s">
        <v>676</v>
      </c>
      <c r="R873" s="146" t="s">
        <v>1155</v>
      </c>
      <c r="S873" s="147" t="s">
        <v>1155</v>
      </c>
      <c r="T873" s="146" t="s">
        <v>677</v>
      </c>
      <c r="U873" s="146">
        <f>SUM(U874:U896)</f>
        <v>17</v>
      </c>
    </row>
    <row r="874" spans="1:21" ht="38.25" customHeight="1">
      <c r="A874" s="21">
        <v>501</v>
      </c>
      <c r="B874" s="61" t="s">
        <v>1498</v>
      </c>
      <c r="C874" s="114" t="s">
        <v>1499</v>
      </c>
      <c r="D874" s="63">
        <v>1800</v>
      </c>
      <c r="E874" s="12">
        <f aca="true" t="shared" si="35" ref="E874:E894">IF(L874*M874*N874*O874&gt;10000,FLOOR(L874*M874*N874*O874,1000),FLOOR(L874*M874*N874*O874,100))</f>
        <v>21000</v>
      </c>
      <c r="F874" s="48"/>
      <c r="G874" s="132"/>
      <c r="H874" s="132"/>
      <c r="I874" s="132"/>
      <c r="J874" s="132"/>
      <c r="K874" s="77"/>
      <c r="L874" s="65">
        <v>11</v>
      </c>
      <c r="M874" s="65">
        <v>30</v>
      </c>
      <c r="N874" s="65">
        <v>77</v>
      </c>
      <c r="O874" s="78">
        <v>0.86</v>
      </c>
      <c r="P874" s="43"/>
      <c r="Q874" s="16"/>
      <c r="R874" s="67" t="s">
        <v>817</v>
      </c>
      <c r="S874" s="72" t="s">
        <v>1500</v>
      </c>
      <c r="T874" s="73">
        <v>680</v>
      </c>
      <c r="U874" s="70">
        <v>1</v>
      </c>
    </row>
    <row r="875" spans="1:21" ht="38.25" customHeight="1">
      <c r="A875" s="21">
        <v>502</v>
      </c>
      <c r="B875" s="61" t="s">
        <v>1501</v>
      </c>
      <c r="C875" s="114" t="s">
        <v>1499</v>
      </c>
      <c r="D875" s="63">
        <v>1800</v>
      </c>
      <c r="E875" s="12">
        <f t="shared" si="35"/>
        <v>20000</v>
      </c>
      <c r="F875" s="48"/>
      <c r="G875" s="132"/>
      <c r="H875" s="132"/>
      <c r="I875" s="132"/>
      <c r="J875" s="132"/>
      <c r="K875" s="77"/>
      <c r="L875" s="65">
        <v>11</v>
      </c>
      <c r="M875" s="65">
        <v>30</v>
      </c>
      <c r="N875" s="65">
        <v>73</v>
      </c>
      <c r="O875" s="78">
        <v>0.86</v>
      </c>
      <c r="P875" s="43"/>
      <c r="Q875" s="16"/>
      <c r="R875" s="67" t="s">
        <v>817</v>
      </c>
      <c r="S875" s="72" t="s">
        <v>1502</v>
      </c>
      <c r="T875" s="73">
        <v>680</v>
      </c>
      <c r="U875" s="70">
        <v>1</v>
      </c>
    </row>
    <row r="876" spans="1:21" ht="38.25" customHeight="1">
      <c r="A876" s="21">
        <v>503</v>
      </c>
      <c r="B876" s="61" t="s">
        <v>1503</v>
      </c>
      <c r="C876" s="114" t="s">
        <v>1499</v>
      </c>
      <c r="D876" s="63">
        <v>1800</v>
      </c>
      <c r="E876" s="12">
        <f t="shared" si="35"/>
        <v>22000</v>
      </c>
      <c r="F876" s="48"/>
      <c r="G876" s="132"/>
      <c r="H876" s="132"/>
      <c r="I876" s="132"/>
      <c r="J876" s="132"/>
      <c r="K876" s="77"/>
      <c r="L876" s="65">
        <v>11</v>
      </c>
      <c r="M876" s="65">
        <v>30</v>
      </c>
      <c r="N876" s="65">
        <v>78</v>
      </c>
      <c r="O876" s="78">
        <v>0.86</v>
      </c>
      <c r="P876" s="43"/>
      <c r="Q876" s="16"/>
      <c r="R876" s="67" t="s">
        <v>817</v>
      </c>
      <c r="S876" s="72" t="s">
        <v>1504</v>
      </c>
      <c r="T876" s="73">
        <v>680</v>
      </c>
      <c r="U876" s="70">
        <v>1</v>
      </c>
    </row>
    <row r="877" spans="1:21" ht="41.25" customHeight="1">
      <c r="A877" s="21">
        <f>A876</f>
        <v>503</v>
      </c>
      <c r="B877" s="64" t="str">
        <f>B876</f>
        <v>David Copperfield</v>
      </c>
      <c r="C877" s="115" t="s">
        <v>1499</v>
      </c>
      <c r="D877" s="74">
        <v>1800</v>
      </c>
      <c r="E877" s="32"/>
      <c r="F877" s="48"/>
      <c r="G877" s="71"/>
      <c r="H877" s="81"/>
      <c r="I877" s="81"/>
      <c r="J877" s="81"/>
      <c r="K877" s="77" t="s">
        <v>1505</v>
      </c>
      <c r="L877" s="65"/>
      <c r="M877" s="65"/>
      <c r="N877" s="65"/>
      <c r="O877" s="66"/>
      <c r="P877" s="43"/>
      <c r="Q877" s="16"/>
      <c r="R877" s="67" t="s">
        <v>817</v>
      </c>
      <c r="S877" s="72" t="s">
        <v>1506</v>
      </c>
      <c r="T877" s="73">
        <v>3000</v>
      </c>
      <c r="U877" s="70" t="s">
        <v>1507</v>
      </c>
    </row>
    <row r="878" spans="1:21" ht="38.25" customHeight="1">
      <c r="A878" s="21">
        <v>504</v>
      </c>
      <c r="B878" s="61" t="s">
        <v>1508</v>
      </c>
      <c r="C878" s="114" t="s">
        <v>1499</v>
      </c>
      <c r="D878" s="63">
        <v>1800</v>
      </c>
      <c r="E878" s="12">
        <f t="shared" si="35"/>
        <v>23000</v>
      </c>
      <c r="F878" s="48"/>
      <c r="G878" s="132"/>
      <c r="H878" s="132"/>
      <c r="I878" s="132"/>
      <c r="J878" s="132"/>
      <c r="K878" s="77"/>
      <c r="L878" s="65">
        <v>11</v>
      </c>
      <c r="M878" s="65">
        <v>30</v>
      </c>
      <c r="N878" s="65">
        <v>82</v>
      </c>
      <c r="O878" s="78">
        <v>0.86</v>
      </c>
      <c r="P878" s="43"/>
      <c r="Q878" s="16"/>
      <c r="R878" s="67" t="s">
        <v>817</v>
      </c>
      <c r="S878" s="72" t="s">
        <v>1509</v>
      </c>
      <c r="T878" s="73">
        <v>680</v>
      </c>
      <c r="U878" s="70">
        <v>1</v>
      </c>
    </row>
    <row r="879" spans="1:21" ht="38.25" customHeight="1">
      <c r="A879" s="21">
        <v>505</v>
      </c>
      <c r="B879" s="61" t="s">
        <v>1510</v>
      </c>
      <c r="C879" s="114" t="s">
        <v>1499</v>
      </c>
      <c r="D879" s="63">
        <v>1800</v>
      </c>
      <c r="E879" s="12">
        <f t="shared" si="35"/>
        <v>20000</v>
      </c>
      <c r="F879" s="48"/>
      <c r="G879" s="132"/>
      <c r="H879" s="132"/>
      <c r="I879" s="132"/>
      <c r="J879" s="132"/>
      <c r="K879" s="77"/>
      <c r="L879" s="65">
        <v>11</v>
      </c>
      <c r="M879" s="65">
        <v>30</v>
      </c>
      <c r="N879" s="65">
        <v>71</v>
      </c>
      <c r="O879" s="78">
        <v>0.86</v>
      </c>
      <c r="P879" s="43"/>
      <c r="Q879" s="16"/>
      <c r="R879" s="67" t="s">
        <v>817</v>
      </c>
      <c r="S879" s="72" t="s">
        <v>1511</v>
      </c>
      <c r="T879" s="73">
        <v>680</v>
      </c>
      <c r="U879" s="70">
        <v>1</v>
      </c>
    </row>
    <row r="880" spans="1:21" ht="38.25" customHeight="1">
      <c r="A880" s="21">
        <v>506</v>
      </c>
      <c r="B880" s="61" t="s">
        <v>1512</v>
      </c>
      <c r="C880" s="114" t="s">
        <v>1499</v>
      </c>
      <c r="D880" s="63">
        <v>1800</v>
      </c>
      <c r="E880" s="12">
        <f>IF(L880*M880*N880*O880&gt;10000,FLOOR(L880*M880*N880*O880,1000),FLOOR(L880*M880*N880*O880,100))</f>
        <v>24000</v>
      </c>
      <c r="F880" s="48"/>
      <c r="G880" s="132"/>
      <c r="H880" s="132"/>
      <c r="I880" s="132"/>
      <c r="J880" s="132"/>
      <c r="K880" s="77"/>
      <c r="L880" s="65">
        <v>11</v>
      </c>
      <c r="M880" s="65">
        <v>30</v>
      </c>
      <c r="N880" s="65">
        <v>88</v>
      </c>
      <c r="O880" s="78">
        <v>0.86</v>
      </c>
      <c r="P880" s="43"/>
      <c r="Q880" s="16"/>
      <c r="R880" s="67" t="s">
        <v>1513</v>
      </c>
      <c r="S880" s="72" t="s">
        <v>1514</v>
      </c>
      <c r="T880" s="73">
        <v>680</v>
      </c>
      <c r="U880" s="70">
        <v>1</v>
      </c>
    </row>
    <row r="881" spans="1:21" ht="38.25" customHeight="1">
      <c r="A881" s="21">
        <v>507</v>
      </c>
      <c r="B881" s="61" t="s">
        <v>1515</v>
      </c>
      <c r="C881" s="114" t="s">
        <v>1499</v>
      </c>
      <c r="D881" s="63">
        <v>1800</v>
      </c>
      <c r="E881" s="12">
        <f t="shared" si="35"/>
        <v>21000</v>
      </c>
      <c r="F881" s="48"/>
      <c r="G881" s="132"/>
      <c r="H881" s="132"/>
      <c r="I881" s="132"/>
      <c r="J881" s="132"/>
      <c r="K881" s="77"/>
      <c r="L881" s="65">
        <v>11</v>
      </c>
      <c r="M881" s="65">
        <v>30</v>
      </c>
      <c r="N881" s="65">
        <v>77</v>
      </c>
      <c r="O881" s="78">
        <v>0.86</v>
      </c>
      <c r="P881" s="43"/>
      <c r="Q881" s="16"/>
      <c r="R881" s="67" t="s">
        <v>1513</v>
      </c>
      <c r="S881" s="72" t="s">
        <v>1516</v>
      </c>
      <c r="T881" s="73">
        <v>680</v>
      </c>
      <c r="U881" s="70">
        <v>1</v>
      </c>
    </row>
    <row r="882" spans="1:21" ht="41.25" customHeight="1">
      <c r="A882" s="21">
        <f>A881</f>
        <v>507</v>
      </c>
      <c r="B882" s="64" t="str">
        <f>B881</f>
        <v>Far from The Madding Crowd</v>
      </c>
      <c r="C882" s="115" t="s">
        <v>1499</v>
      </c>
      <c r="D882" s="74">
        <v>1800</v>
      </c>
      <c r="E882" s="32"/>
      <c r="F882" s="48"/>
      <c r="G882" s="71"/>
      <c r="H882" s="81"/>
      <c r="I882" s="81"/>
      <c r="J882" s="81"/>
      <c r="K882" s="77" t="s">
        <v>1517</v>
      </c>
      <c r="L882" s="65"/>
      <c r="M882" s="65"/>
      <c r="N882" s="65"/>
      <c r="O882" s="66"/>
      <c r="P882" s="43" t="s">
        <v>445</v>
      </c>
      <c r="Q882" s="16"/>
      <c r="R882" s="67" t="s">
        <v>1513</v>
      </c>
      <c r="S882" s="72" t="s">
        <v>446</v>
      </c>
      <c r="T882" s="73">
        <v>3000</v>
      </c>
      <c r="U882" s="70" t="s">
        <v>447</v>
      </c>
    </row>
    <row r="883" spans="1:21" ht="38.25" customHeight="1">
      <c r="A883" s="21">
        <v>508</v>
      </c>
      <c r="B883" s="61" t="s">
        <v>448</v>
      </c>
      <c r="C883" s="114" t="s">
        <v>1499</v>
      </c>
      <c r="D883" s="63">
        <v>1800</v>
      </c>
      <c r="E883" s="12">
        <f t="shared" si="35"/>
        <v>21000</v>
      </c>
      <c r="F883" s="48"/>
      <c r="G883" s="132"/>
      <c r="H883" s="132"/>
      <c r="I883" s="132"/>
      <c r="J883" s="132"/>
      <c r="K883" s="77"/>
      <c r="L883" s="65">
        <v>11</v>
      </c>
      <c r="M883" s="65">
        <v>30</v>
      </c>
      <c r="N883" s="65">
        <v>75</v>
      </c>
      <c r="O883" s="78">
        <v>0.86</v>
      </c>
      <c r="P883" s="43"/>
      <c r="Q883" s="16"/>
      <c r="R883" s="67" t="s">
        <v>1513</v>
      </c>
      <c r="S883" s="72" t="s">
        <v>449</v>
      </c>
      <c r="T883" s="73">
        <v>680</v>
      </c>
      <c r="U883" s="70">
        <v>1</v>
      </c>
    </row>
    <row r="884" spans="1:21" ht="38.25" customHeight="1">
      <c r="A884" s="21">
        <v>509</v>
      </c>
      <c r="B884" s="61" t="s">
        <v>450</v>
      </c>
      <c r="C884" s="114" t="s">
        <v>1499</v>
      </c>
      <c r="D884" s="63">
        <v>1800</v>
      </c>
      <c r="E884" s="12">
        <f>IF(L884*M884*N884*O884&gt;10000,FLOOR(L884*M884*N884*O884,1000),FLOOR(L884*M884*N884*O884,100))</f>
        <v>21000</v>
      </c>
      <c r="F884" s="48"/>
      <c r="G884" s="132"/>
      <c r="H884" s="132"/>
      <c r="I884" s="132"/>
      <c r="J884" s="132"/>
      <c r="K884" s="77"/>
      <c r="L884" s="65">
        <v>11</v>
      </c>
      <c r="M884" s="65">
        <v>30</v>
      </c>
      <c r="N884" s="65">
        <v>74</v>
      </c>
      <c r="O884" s="78">
        <v>0.86</v>
      </c>
      <c r="P884" s="43"/>
      <c r="Q884" s="16"/>
      <c r="R884" s="67" t="s">
        <v>1307</v>
      </c>
      <c r="S884" s="72" t="s">
        <v>451</v>
      </c>
      <c r="T884" s="73">
        <v>680</v>
      </c>
      <c r="U884" s="70">
        <v>1</v>
      </c>
    </row>
    <row r="885" spans="1:21" ht="41.25" customHeight="1">
      <c r="A885" s="21">
        <f>A884</f>
        <v>509</v>
      </c>
      <c r="B885" s="64" t="str">
        <f>B884</f>
        <v>Ghost Stories</v>
      </c>
      <c r="C885" s="115" t="s">
        <v>1499</v>
      </c>
      <c r="D885" s="74">
        <v>1800</v>
      </c>
      <c r="E885" s="32"/>
      <c r="F885" s="48"/>
      <c r="G885" s="71"/>
      <c r="H885" s="81"/>
      <c r="I885" s="81"/>
      <c r="J885" s="81"/>
      <c r="K885" s="77" t="s">
        <v>452</v>
      </c>
      <c r="L885" s="65"/>
      <c r="M885" s="65"/>
      <c r="N885" s="65"/>
      <c r="O885" s="66"/>
      <c r="P885" s="43" t="s">
        <v>453</v>
      </c>
      <c r="Q885" s="16"/>
      <c r="R885" s="67" t="s">
        <v>454</v>
      </c>
      <c r="S885" s="72" t="s">
        <v>455</v>
      </c>
      <c r="T885" s="73">
        <v>3000</v>
      </c>
      <c r="U885" s="70" t="s">
        <v>456</v>
      </c>
    </row>
    <row r="886" spans="1:21" ht="38.25" customHeight="1">
      <c r="A886" s="21">
        <v>510</v>
      </c>
      <c r="B886" s="61" t="s">
        <v>457</v>
      </c>
      <c r="C886" s="114" t="s">
        <v>1499</v>
      </c>
      <c r="D886" s="63">
        <v>1800</v>
      </c>
      <c r="E886" s="12">
        <f t="shared" si="35"/>
        <v>22000</v>
      </c>
      <c r="F886" s="48"/>
      <c r="G886" s="132"/>
      <c r="H886" s="132"/>
      <c r="I886" s="132"/>
      <c r="J886" s="132"/>
      <c r="K886" s="77"/>
      <c r="L886" s="65">
        <v>11</v>
      </c>
      <c r="M886" s="65">
        <v>30</v>
      </c>
      <c r="N886" s="65">
        <v>79</v>
      </c>
      <c r="O886" s="78">
        <v>0.86</v>
      </c>
      <c r="P886" s="43"/>
      <c r="Q886" s="16"/>
      <c r="R886" s="67" t="s">
        <v>454</v>
      </c>
      <c r="S886" s="72" t="s">
        <v>458</v>
      </c>
      <c r="T886" s="73">
        <v>680</v>
      </c>
      <c r="U886" s="70">
        <v>1</v>
      </c>
    </row>
    <row r="887" spans="1:21" ht="41.25" customHeight="1">
      <c r="A887" s="21">
        <f>A886</f>
        <v>510</v>
      </c>
      <c r="B887" s="64" t="str">
        <f>B886</f>
        <v>Great Expectations</v>
      </c>
      <c r="C887" s="115" t="s">
        <v>1499</v>
      </c>
      <c r="D887" s="74">
        <v>1800</v>
      </c>
      <c r="E887" s="32"/>
      <c r="F887" s="48"/>
      <c r="G887" s="71"/>
      <c r="H887" s="81"/>
      <c r="I887" s="81"/>
      <c r="J887" s="81"/>
      <c r="K887" s="77" t="s">
        <v>452</v>
      </c>
      <c r="L887" s="65"/>
      <c r="M887" s="65"/>
      <c r="N887" s="65"/>
      <c r="O887" s="66"/>
      <c r="P887" s="43" t="s">
        <v>459</v>
      </c>
      <c r="Q887" s="16"/>
      <c r="R887" s="67" t="s">
        <v>454</v>
      </c>
      <c r="S887" s="72" t="s">
        <v>460</v>
      </c>
      <c r="T887" s="73">
        <v>3000</v>
      </c>
      <c r="U887" s="70" t="s">
        <v>456</v>
      </c>
    </row>
    <row r="888" spans="1:21" ht="38.25" customHeight="1">
      <c r="A888" s="21">
        <v>511</v>
      </c>
      <c r="B888" s="61" t="s">
        <v>461</v>
      </c>
      <c r="C888" s="114" t="s">
        <v>1499</v>
      </c>
      <c r="D888" s="63">
        <v>1800</v>
      </c>
      <c r="E888" s="12">
        <f t="shared" si="35"/>
        <v>21000</v>
      </c>
      <c r="F888" s="48"/>
      <c r="G888" s="132"/>
      <c r="H888" s="132"/>
      <c r="I888" s="132"/>
      <c r="J888" s="132"/>
      <c r="K888" s="77"/>
      <c r="L888" s="65">
        <v>11</v>
      </c>
      <c r="M888" s="65">
        <v>30</v>
      </c>
      <c r="N888" s="65">
        <v>77</v>
      </c>
      <c r="O888" s="78">
        <v>0.86</v>
      </c>
      <c r="P888" s="43"/>
      <c r="Q888" s="16"/>
      <c r="R888" s="67" t="s">
        <v>454</v>
      </c>
      <c r="S888" s="72" t="s">
        <v>462</v>
      </c>
      <c r="T888" s="73">
        <v>680</v>
      </c>
      <c r="U888" s="70">
        <v>1</v>
      </c>
    </row>
    <row r="889" spans="1:21" ht="38.25" customHeight="1">
      <c r="A889" s="21">
        <v>512</v>
      </c>
      <c r="B889" s="61" t="s">
        <v>463</v>
      </c>
      <c r="C889" s="114" t="s">
        <v>1499</v>
      </c>
      <c r="D889" s="63">
        <v>1800</v>
      </c>
      <c r="E889" s="12">
        <f t="shared" si="35"/>
        <v>18000</v>
      </c>
      <c r="F889" s="48"/>
      <c r="G889" s="132"/>
      <c r="H889" s="132"/>
      <c r="I889" s="132"/>
      <c r="J889" s="132"/>
      <c r="K889" s="77"/>
      <c r="L889" s="65">
        <v>11</v>
      </c>
      <c r="M889" s="65">
        <v>30</v>
      </c>
      <c r="N889" s="65">
        <v>63.5</v>
      </c>
      <c r="O889" s="78">
        <v>0.86</v>
      </c>
      <c r="P889" s="43"/>
      <c r="Q889" s="16"/>
      <c r="R889" s="67" t="s">
        <v>454</v>
      </c>
      <c r="S889" s="72" t="s">
        <v>464</v>
      </c>
      <c r="T889" s="73">
        <v>680</v>
      </c>
      <c r="U889" s="70">
        <v>1</v>
      </c>
    </row>
    <row r="890" spans="1:21" ht="38.25" customHeight="1">
      <c r="A890" s="21">
        <v>513</v>
      </c>
      <c r="B890" s="61" t="s">
        <v>465</v>
      </c>
      <c r="C890" s="114" t="s">
        <v>1499</v>
      </c>
      <c r="D890" s="63">
        <v>1800</v>
      </c>
      <c r="E890" s="12">
        <f t="shared" si="35"/>
        <v>21000</v>
      </c>
      <c r="F890" s="48"/>
      <c r="G890" s="132"/>
      <c r="H890" s="132"/>
      <c r="I890" s="132"/>
      <c r="J890" s="132"/>
      <c r="K890" s="77"/>
      <c r="L890" s="65">
        <v>11</v>
      </c>
      <c r="M890" s="65">
        <v>30</v>
      </c>
      <c r="N890" s="65">
        <v>77</v>
      </c>
      <c r="O890" s="78">
        <v>0.86</v>
      </c>
      <c r="P890" s="43"/>
      <c r="Q890" s="16"/>
      <c r="R890" s="67" t="s">
        <v>454</v>
      </c>
      <c r="S890" s="72" t="s">
        <v>466</v>
      </c>
      <c r="T890" s="73">
        <v>680</v>
      </c>
      <c r="U890" s="70">
        <v>1</v>
      </c>
    </row>
    <row r="891" spans="1:21" ht="38.25" customHeight="1">
      <c r="A891" s="21">
        <v>514</v>
      </c>
      <c r="B891" s="61" t="s">
        <v>467</v>
      </c>
      <c r="C891" s="114" t="s">
        <v>1499</v>
      </c>
      <c r="D891" s="63">
        <v>1800</v>
      </c>
      <c r="E891" s="12">
        <f t="shared" si="35"/>
        <v>22000</v>
      </c>
      <c r="F891" s="48"/>
      <c r="G891" s="132"/>
      <c r="H891" s="132"/>
      <c r="I891" s="132"/>
      <c r="J891" s="132"/>
      <c r="K891" s="77"/>
      <c r="L891" s="65">
        <v>11</v>
      </c>
      <c r="M891" s="65">
        <v>30</v>
      </c>
      <c r="N891" s="65">
        <v>78</v>
      </c>
      <c r="O891" s="78">
        <v>0.86</v>
      </c>
      <c r="P891" s="43"/>
      <c r="Q891" s="16"/>
      <c r="R891" s="67" t="s">
        <v>454</v>
      </c>
      <c r="S891" s="72" t="s">
        <v>468</v>
      </c>
      <c r="T891" s="73">
        <v>680</v>
      </c>
      <c r="U891" s="70">
        <v>1</v>
      </c>
    </row>
    <row r="892" spans="1:21" ht="38.25" customHeight="1">
      <c r="A892" s="21">
        <v>525</v>
      </c>
      <c r="B892" s="61" t="s">
        <v>469</v>
      </c>
      <c r="C892" s="114" t="s">
        <v>1499</v>
      </c>
      <c r="D892" s="63">
        <v>1800</v>
      </c>
      <c r="E892" s="12">
        <f t="shared" si="35"/>
        <v>21000</v>
      </c>
      <c r="F892" s="48" t="s">
        <v>471</v>
      </c>
      <c r="G892" s="132"/>
      <c r="H892" s="132"/>
      <c r="I892" s="132"/>
      <c r="J892" s="132"/>
      <c r="K892" s="77" t="s">
        <v>470</v>
      </c>
      <c r="L892" s="65">
        <v>11</v>
      </c>
      <c r="M892" s="65">
        <v>30</v>
      </c>
      <c r="N892" s="65">
        <v>77.5</v>
      </c>
      <c r="O892" s="78">
        <v>0.86</v>
      </c>
      <c r="P892" s="43" t="s">
        <v>472</v>
      </c>
      <c r="Q892" s="16" t="s">
        <v>982</v>
      </c>
      <c r="R892" s="67" t="s">
        <v>2969</v>
      </c>
      <c r="S892" s="72" t="s">
        <v>473</v>
      </c>
      <c r="T892" s="73">
        <v>680</v>
      </c>
      <c r="U892" s="70">
        <v>1</v>
      </c>
    </row>
    <row r="893" spans="1:21" ht="38.25" customHeight="1">
      <c r="A893" s="21">
        <v>526</v>
      </c>
      <c r="B893" s="61" t="s">
        <v>474</v>
      </c>
      <c r="C893" s="114" t="s">
        <v>1499</v>
      </c>
      <c r="D893" s="127">
        <v>1800</v>
      </c>
      <c r="E893" s="42">
        <f>IF(L893*M893*N893*O893&gt;10000,FLOOR(L893*M893*N893*O893,1000),FLOOR(L893*M893*N893*O893,100))</f>
        <v>0</v>
      </c>
      <c r="F893" s="48" t="s">
        <v>1578</v>
      </c>
      <c r="G893" s="132"/>
      <c r="H893" s="132"/>
      <c r="I893" s="132"/>
      <c r="J893" s="132"/>
      <c r="K893" s="77" t="s">
        <v>475</v>
      </c>
      <c r="L893" s="65">
        <v>11</v>
      </c>
      <c r="M893" s="65">
        <v>30</v>
      </c>
      <c r="N893" s="123"/>
      <c r="O893" s="78">
        <v>0.86</v>
      </c>
      <c r="P893" s="43" t="s">
        <v>432</v>
      </c>
      <c r="Q893" s="16"/>
      <c r="R893" s="67" t="s">
        <v>434</v>
      </c>
      <c r="S893" s="72" t="s">
        <v>476</v>
      </c>
      <c r="T893" s="73">
        <v>680</v>
      </c>
      <c r="U893" s="70">
        <v>1</v>
      </c>
    </row>
    <row r="894" spans="1:21" ht="38.25" customHeight="1">
      <c r="A894" s="21">
        <v>528</v>
      </c>
      <c r="B894" s="61" t="s">
        <v>477</v>
      </c>
      <c r="C894" s="114" t="s">
        <v>1499</v>
      </c>
      <c r="D894" s="63">
        <v>1800</v>
      </c>
      <c r="E894" s="12">
        <f t="shared" si="35"/>
        <v>21000</v>
      </c>
      <c r="F894" s="48"/>
      <c r="G894" s="132"/>
      <c r="H894" s="132"/>
      <c r="I894" s="132"/>
      <c r="J894" s="132"/>
      <c r="K894" s="77" t="s">
        <v>478</v>
      </c>
      <c r="L894" s="65">
        <v>11</v>
      </c>
      <c r="M894" s="65">
        <v>30</v>
      </c>
      <c r="N894" s="65">
        <v>76</v>
      </c>
      <c r="O894" s="78">
        <v>0.86</v>
      </c>
      <c r="P894" s="43"/>
      <c r="Q894" s="16"/>
      <c r="R894" s="67" t="s">
        <v>434</v>
      </c>
      <c r="S894" s="72" t="s">
        <v>479</v>
      </c>
      <c r="T894" s="73">
        <v>680</v>
      </c>
      <c r="U894" s="70">
        <v>1</v>
      </c>
    </row>
    <row r="895" spans="1:21" ht="41.25" customHeight="1">
      <c r="A895" s="21">
        <f>A894</f>
        <v>528</v>
      </c>
      <c r="B895" s="64" t="str">
        <f>B894</f>
        <v>Wuthering Heights</v>
      </c>
      <c r="C895" s="115" t="s">
        <v>1499</v>
      </c>
      <c r="D895" s="74">
        <v>1800</v>
      </c>
      <c r="E895" s="32"/>
      <c r="F895" s="48"/>
      <c r="G895" s="71"/>
      <c r="H895" s="81"/>
      <c r="I895" s="81"/>
      <c r="J895" s="81"/>
      <c r="K895" s="77" t="s">
        <v>480</v>
      </c>
      <c r="L895" s="65"/>
      <c r="M895" s="65"/>
      <c r="N895" s="65"/>
      <c r="O895" s="66"/>
      <c r="P895" s="43" t="s">
        <v>481</v>
      </c>
      <c r="Q895" s="16"/>
      <c r="R895" s="67" t="s">
        <v>434</v>
      </c>
      <c r="S895" s="72" t="s">
        <v>482</v>
      </c>
      <c r="T895" s="73">
        <v>4500</v>
      </c>
      <c r="U895" s="70" t="s">
        <v>1995</v>
      </c>
    </row>
    <row r="896" spans="1:21" ht="38.25" customHeight="1">
      <c r="A896" s="21">
        <v>529</v>
      </c>
      <c r="B896" s="76" t="s">
        <v>483</v>
      </c>
      <c r="C896" s="115" t="s">
        <v>1499</v>
      </c>
      <c r="D896" s="74">
        <v>1800</v>
      </c>
      <c r="E896" s="32"/>
      <c r="F896" s="48"/>
      <c r="G896" s="71"/>
      <c r="H896" s="81"/>
      <c r="I896" s="81"/>
      <c r="J896" s="81"/>
      <c r="K896" s="77"/>
      <c r="L896" s="65"/>
      <c r="M896" s="65"/>
      <c r="N896" s="65"/>
      <c r="O896" s="66"/>
      <c r="P896" s="43"/>
      <c r="Q896" s="16"/>
      <c r="R896" s="67" t="s">
        <v>434</v>
      </c>
      <c r="S896" s="72" t="s">
        <v>484</v>
      </c>
      <c r="T896" s="73"/>
      <c r="U896" s="70">
        <v>0</v>
      </c>
    </row>
    <row r="897" spans="1:21" ht="33.75" customHeight="1">
      <c r="A897" s="59">
        <v>400</v>
      </c>
      <c r="B897" s="11" t="s">
        <v>1725</v>
      </c>
      <c r="C897" s="36" t="s">
        <v>1727</v>
      </c>
      <c r="D897" s="20" t="s">
        <v>3312</v>
      </c>
      <c r="E897" s="156" t="s">
        <v>674</v>
      </c>
      <c r="F897" s="2" t="s">
        <v>675</v>
      </c>
      <c r="G897" s="81"/>
      <c r="H897" s="81"/>
      <c r="I897" s="81"/>
      <c r="J897" s="81"/>
      <c r="K897" s="157" t="s">
        <v>1726</v>
      </c>
      <c r="L897" s="6" t="s">
        <v>670</v>
      </c>
      <c r="M897" s="6" t="s">
        <v>671</v>
      </c>
      <c r="N897" s="6" t="s">
        <v>672</v>
      </c>
      <c r="O897" s="7" t="s">
        <v>673</v>
      </c>
      <c r="P897" s="2" t="s">
        <v>2805</v>
      </c>
      <c r="Q897" s="2" t="s">
        <v>676</v>
      </c>
      <c r="R897" s="1" t="s">
        <v>1155</v>
      </c>
      <c r="S897" s="1" t="s">
        <v>1155</v>
      </c>
      <c r="T897" s="9" t="s">
        <v>677</v>
      </c>
      <c r="U897" s="41">
        <f>SUM(U898:U915)</f>
        <v>9</v>
      </c>
    </row>
    <row r="898" spans="1:21" ht="39" customHeight="1">
      <c r="A898" s="59">
        <v>401</v>
      </c>
      <c r="B898" s="102" t="s">
        <v>2806</v>
      </c>
      <c r="C898" s="118" t="s">
        <v>2807</v>
      </c>
      <c r="D898" s="5" t="s">
        <v>2808</v>
      </c>
      <c r="E898" s="103">
        <f>IF(L898*M898*N898*O898&gt;10000,FLOOR(L898*M898*N898*O898,1000),FLOOR(L898*M898*N898*O898,100))</f>
        <v>17000</v>
      </c>
      <c r="F898" s="3"/>
      <c r="G898" s="132"/>
      <c r="H898" s="132"/>
      <c r="I898" s="132"/>
      <c r="J898" s="132"/>
      <c r="K898" s="4" t="s">
        <v>2809</v>
      </c>
      <c r="L898" s="8" t="s">
        <v>685</v>
      </c>
      <c r="M898" s="8" t="s">
        <v>870</v>
      </c>
      <c r="N898" s="8" t="s">
        <v>2810</v>
      </c>
      <c r="O898" s="14">
        <v>0.85</v>
      </c>
      <c r="P898" s="46"/>
      <c r="Q898" s="3"/>
      <c r="R898" s="8" t="s">
        <v>2811</v>
      </c>
      <c r="S898" s="18">
        <v>795028</v>
      </c>
      <c r="T898" s="10">
        <v>810</v>
      </c>
      <c r="U898" s="21">
        <v>1</v>
      </c>
    </row>
    <row r="899" spans="1:21" ht="32.25" customHeight="1">
      <c r="A899" s="59">
        <f>A898</f>
        <v>401</v>
      </c>
      <c r="B899" s="29" t="str">
        <f>B898</f>
        <v>Amsterdam Connection, The </v>
      </c>
      <c r="C899" s="35" t="str">
        <f>C898</f>
        <v>Readers 4
Cambridge</v>
      </c>
      <c r="D899" s="104" t="str">
        <f>D898</f>
        <v>1900</v>
      </c>
      <c r="E899" s="105" t="s">
        <v>2812</v>
      </c>
      <c r="F899" s="3"/>
      <c r="G899" s="81"/>
      <c r="H899" s="81"/>
      <c r="I899" s="81"/>
      <c r="J899" s="81"/>
      <c r="K899" s="4"/>
      <c r="L899" s="8"/>
      <c r="M899" s="8"/>
      <c r="N899" s="8"/>
      <c r="O899" s="14"/>
      <c r="P899" s="3" t="s">
        <v>2813</v>
      </c>
      <c r="Q899" s="3"/>
      <c r="R899" s="8" t="s">
        <v>1166</v>
      </c>
      <c r="S899" s="18">
        <v>795036</v>
      </c>
      <c r="T899" s="10">
        <v>2420</v>
      </c>
      <c r="U899" s="21" t="s">
        <v>914</v>
      </c>
    </row>
    <row r="900" spans="1:21" ht="33.75" customHeight="1">
      <c r="A900" s="59">
        <v>402</v>
      </c>
      <c r="B900" s="102" t="s">
        <v>2814</v>
      </c>
      <c r="C900" s="118" t="s">
        <v>2815</v>
      </c>
      <c r="D900" s="5" t="s">
        <v>2808</v>
      </c>
      <c r="E900" s="103">
        <f>IF(L900*M900*N900*O900&gt;10000,FLOOR(L900*M900*N900*O900,1000),FLOOR(L900*M900*N900*O900,100))</f>
        <v>17000</v>
      </c>
      <c r="F900" s="3"/>
      <c r="G900" s="132"/>
      <c r="H900" s="132"/>
      <c r="I900" s="132"/>
      <c r="J900" s="132"/>
      <c r="K900" s="4" t="s">
        <v>2816</v>
      </c>
      <c r="L900" s="8" t="s">
        <v>685</v>
      </c>
      <c r="M900" s="8" t="s">
        <v>870</v>
      </c>
      <c r="N900" s="8" t="s">
        <v>2817</v>
      </c>
      <c r="O900" s="14">
        <v>0.85</v>
      </c>
      <c r="P900" s="46"/>
      <c r="Q900" s="3"/>
      <c r="R900" s="8" t="s">
        <v>2818</v>
      </c>
      <c r="S900" s="18">
        <v>783593</v>
      </c>
      <c r="T900" s="10">
        <v>810</v>
      </c>
      <c r="U900" s="21">
        <v>1</v>
      </c>
    </row>
    <row r="901" spans="1:21" ht="32.25" customHeight="1">
      <c r="A901" s="59">
        <f>A900</f>
        <v>402</v>
      </c>
      <c r="B901" s="29" t="str">
        <f>B900</f>
        <v>But Was It Murder?</v>
      </c>
      <c r="C901" s="35" t="str">
        <f>C900</f>
        <v>Readers 4
Cambridge</v>
      </c>
      <c r="D901" s="104" t="str">
        <f>D900</f>
        <v>1900</v>
      </c>
      <c r="E901" s="105" t="s">
        <v>2819</v>
      </c>
      <c r="F901" s="3"/>
      <c r="G901" s="81"/>
      <c r="H901" s="81"/>
      <c r="I901" s="81"/>
      <c r="J901" s="81"/>
      <c r="K901" s="4"/>
      <c r="L901" s="8"/>
      <c r="M901" s="8"/>
      <c r="N901" s="8"/>
      <c r="O901" s="14"/>
      <c r="P901" s="3" t="s">
        <v>2820</v>
      </c>
      <c r="Q901" s="3"/>
      <c r="R901" s="8" t="s">
        <v>815</v>
      </c>
      <c r="S901" s="18">
        <v>783607</v>
      </c>
      <c r="T901" s="10">
        <v>2420</v>
      </c>
      <c r="U901" s="21" t="s">
        <v>914</v>
      </c>
    </row>
    <row r="902" spans="1:21" ht="48.75" customHeight="1">
      <c r="A902" s="59">
        <v>403</v>
      </c>
      <c r="B902" s="17" t="s">
        <v>2821</v>
      </c>
      <c r="C902" s="118" t="s">
        <v>2822</v>
      </c>
      <c r="D902" s="5" t="s">
        <v>2808</v>
      </c>
      <c r="E902" s="103">
        <f>IF(L902*M902*N902*O902&gt;10000,FLOOR(L902*M902*N902*O902,1000),FLOOR(L902*M902*N902*O902,100))</f>
        <v>17000</v>
      </c>
      <c r="F902" s="3"/>
      <c r="G902" s="132"/>
      <c r="H902" s="132"/>
      <c r="I902" s="132"/>
      <c r="J902" s="132"/>
      <c r="K902" s="4" t="s">
        <v>2823</v>
      </c>
      <c r="L902" s="8" t="s">
        <v>3329</v>
      </c>
      <c r="M902" s="8" t="s">
        <v>2824</v>
      </c>
      <c r="N902" s="8" t="s">
        <v>2825</v>
      </c>
      <c r="O902" s="14">
        <v>0.85</v>
      </c>
      <c r="P902" s="46"/>
      <c r="Q902" s="3"/>
      <c r="R902" s="8" t="s">
        <v>1179</v>
      </c>
      <c r="S902" s="18">
        <v>783658</v>
      </c>
      <c r="T902" s="10">
        <v>810</v>
      </c>
      <c r="U902" s="21">
        <v>1</v>
      </c>
    </row>
    <row r="903" spans="1:21" ht="46.5" customHeight="1">
      <c r="A903" s="59">
        <f>A902</f>
        <v>403</v>
      </c>
      <c r="B903" s="29" t="str">
        <f>B902</f>
        <v>Fruitcake Special and other stories, The </v>
      </c>
      <c r="C903" s="35" t="str">
        <f>C902</f>
        <v>Readers 4
Cambridge</v>
      </c>
      <c r="D903" s="104" t="str">
        <f>D902</f>
        <v>1900</v>
      </c>
      <c r="E903" s="105" t="s">
        <v>2826</v>
      </c>
      <c r="F903" s="3"/>
      <c r="G903" s="81"/>
      <c r="H903" s="81"/>
      <c r="I903" s="81"/>
      <c r="J903" s="81"/>
      <c r="K903" s="4"/>
      <c r="L903" s="8"/>
      <c r="M903" s="8"/>
      <c r="N903" s="8"/>
      <c r="O903" s="14"/>
      <c r="P903" s="3" t="s">
        <v>2827</v>
      </c>
      <c r="Q903" s="3"/>
      <c r="R903" s="8" t="s">
        <v>2828</v>
      </c>
      <c r="S903" s="18">
        <v>783666</v>
      </c>
      <c r="T903" s="10">
        <v>2420</v>
      </c>
      <c r="U903" s="21" t="s">
        <v>914</v>
      </c>
    </row>
    <row r="904" spans="1:21" ht="48" customHeight="1">
      <c r="A904" s="59">
        <v>404</v>
      </c>
      <c r="B904" s="102" t="s">
        <v>2829</v>
      </c>
      <c r="C904" s="118" t="s">
        <v>2830</v>
      </c>
      <c r="D904" s="5" t="s">
        <v>2808</v>
      </c>
      <c r="E904" s="103">
        <f>IF(L904*M904*N904*O904&gt;10000,FLOOR(L904*M904*N904*O904,1000),FLOOR(L904*M904*N904*O904,100))</f>
        <v>20000</v>
      </c>
      <c r="F904" s="3" t="s">
        <v>774</v>
      </c>
      <c r="G904" s="132"/>
      <c r="H904" s="132"/>
      <c r="I904" s="132"/>
      <c r="J904" s="132"/>
      <c r="K904" s="4" t="s">
        <v>2831</v>
      </c>
      <c r="L904" s="8" t="s">
        <v>2832</v>
      </c>
      <c r="M904" s="8" t="s">
        <v>2833</v>
      </c>
      <c r="N904" s="8" t="s">
        <v>2834</v>
      </c>
      <c r="O904" s="14">
        <v>0.85</v>
      </c>
      <c r="P904" s="47" t="s">
        <v>2835</v>
      </c>
      <c r="Q904" s="22" t="s">
        <v>2836</v>
      </c>
      <c r="R904" s="8" t="s">
        <v>2837</v>
      </c>
      <c r="S904" s="18">
        <v>788153</v>
      </c>
      <c r="T904" s="10">
        <v>810</v>
      </c>
      <c r="U904" s="21">
        <v>1</v>
      </c>
    </row>
    <row r="905" spans="1:21" ht="35.25" customHeight="1">
      <c r="A905" s="59">
        <f>A904</f>
        <v>404</v>
      </c>
      <c r="B905" s="29" t="str">
        <f>B904</f>
        <v>High Life, Low Life</v>
      </c>
      <c r="C905" s="35" t="str">
        <f>C904</f>
        <v>Readers 4
Cambridge</v>
      </c>
      <c r="D905" s="104" t="str">
        <f>D904</f>
        <v>1900</v>
      </c>
      <c r="E905" s="105" t="s">
        <v>3344</v>
      </c>
      <c r="F905" s="3"/>
      <c r="G905" s="81"/>
      <c r="H905" s="81"/>
      <c r="I905" s="81"/>
      <c r="J905" s="81"/>
      <c r="K905" s="4"/>
      <c r="L905" s="8"/>
      <c r="M905" s="8"/>
      <c r="N905" s="8"/>
      <c r="O905" s="14"/>
      <c r="P905" s="3" t="s">
        <v>2268</v>
      </c>
      <c r="Q905" s="3"/>
      <c r="R905" s="8" t="s">
        <v>1166</v>
      </c>
      <c r="S905" s="18">
        <v>788161</v>
      </c>
      <c r="T905" s="10">
        <v>2420</v>
      </c>
      <c r="U905" s="21" t="s">
        <v>914</v>
      </c>
    </row>
    <row r="906" spans="1:21" ht="33.75" customHeight="1">
      <c r="A906" s="59">
        <v>405</v>
      </c>
      <c r="B906" s="102" t="s">
        <v>2269</v>
      </c>
      <c r="C906" s="118" t="s">
        <v>2270</v>
      </c>
      <c r="D906" s="5" t="s">
        <v>2808</v>
      </c>
      <c r="E906" s="103">
        <f>IF(L906*M906*N906*O906&gt;10000,FLOOR(L906*M906*N906*O906,1000),FLOOR(L906*M906*N906*O906,100))</f>
        <v>19000</v>
      </c>
      <c r="F906" s="3"/>
      <c r="G906" s="132"/>
      <c r="H906" s="132"/>
      <c r="I906" s="132"/>
      <c r="J906" s="132"/>
      <c r="K906" s="4" t="s">
        <v>2271</v>
      </c>
      <c r="L906" s="8" t="s">
        <v>2832</v>
      </c>
      <c r="M906" s="8" t="s">
        <v>2833</v>
      </c>
      <c r="N906" s="8" t="s">
        <v>2272</v>
      </c>
      <c r="O906" s="14">
        <v>0.85</v>
      </c>
      <c r="P906" s="46"/>
      <c r="Q906" s="3"/>
      <c r="R906" s="8" t="s">
        <v>2273</v>
      </c>
      <c r="S906" s="18">
        <v>666201</v>
      </c>
      <c r="T906" s="10">
        <v>810</v>
      </c>
      <c r="U906" s="21">
        <v>1</v>
      </c>
    </row>
    <row r="907" spans="1:21" ht="30.75" customHeight="1">
      <c r="A907" s="59">
        <f>A906</f>
        <v>405</v>
      </c>
      <c r="B907" s="29" t="str">
        <f>B906</f>
        <v>Lady in White, The </v>
      </c>
      <c r="C907" s="35" t="str">
        <f>C906</f>
        <v>Readers 4
Cambridge</v>
      </c>
      <c r="D907" s="104" t="str">
        <f>D906</f>
        <v>1900</v>
      </c>
      <c r="E907" s="105" t="s">
        <v>2274</v>
      </c>
      <c r="F907" s="3"/>
      <c r="G907" s="81"/>
      <c r="H907" s="81"/>
      <c r="I907" s="81"/>
      <c r="J907" s="81"/>
      <c r="K907" s="4"/>
      <c r="L907" s="8"/>
      <c r="M907" s="8"/>
      <c r="N907" s="8"/>
      <c r="O907" s="14"/>
      <c r="P907" s="3" t="s">
        <v>2275</v>
      </c>
      <c r="Q907" s="3"/>
      <c r="R907" s="8" t="s">
        <v>815</v>
      </c>
      <c r="S907" s="18">
        <v>664950</v>
      </c>
      <c r="T907" s="10">
        <v>2420</v>
      </c>
      <c r="U907" s="21" t="s">
        <v>914</v>
      </c>
    </row>
    <row r="908" spans="1:21" ht="33.75" customHeight="1">
      <c r="A908" s="59">
        <v>406</v>
      </c>
      <c r="B908" s="102" t="s">
        <v>2276</v>
      </c>
      <c r="C908" s="118" t="s">
        <v>2277</v>
      </c>
      <c r="D908" s="5" t="s">
        <v>2808</v>
      </c>
      <c r="E908" s="103">
        <f>IF(L908*M908*N908*O908&gt;10000,FLOOR(L908*M908*N908*O908,1000),FLOOR(L908*M908*N908*O908,100))</f>
        <v>16000</v>
      </c>
      <c r="F908" s="3"/>
      <c r="G908" s="132"/>
      <c r="H908" s="132"/>
      <c r="I908" s="132"/>
      <c r="J908" s="132"/>
      <c r="K908" s="4" t="s">
        <v>2278</v>
      </c>
      <c r="L908" s="8" t="s">
        <v>3329</v>
      </c>
      <c r="M908" s="8" t="s">
        <v>2824</v>
      </c>
      <c r="N908" s="8" t="s">
        <v>2279</v>
      </c>
      <c r="O908" s="14">
        <v>0.85</v>
      </c>
      <c r="P908" s="46"/>
      <c r="Q908" s="3"/>
      <c r="R908" s="8" t="s">
        <v>2280</v>
      </c>
      <c r="S908" s="18">
        <v>775523</v>
      </c>
      <c r="T908" s="10">
        <v>810</v>
      </c>
      <c r="U908" s="21">
        <v>1</v>
      </c>
    </row>
    <row r="909" spans="1:21" ht="33.75" customHeight="1">
      <c r="A909" s="59">
        <f>A908</f>
        <v>406</v>
      </c>
      <c r="B909" s="29" t="str">
        <f>B908</f>
        <v>Matter of Chance, A</v>
      </c>
      <c r="C909" s="35" t="str">
        <f>C908</f>
        <v>Readers 4
Cambridge</v>
      </c>
      <c r="D909" s="104" t="str">
        <f>D908</f>
        <v>1900</v>
      </c>
      <c r="E909" s="105" t="s">
        <v>2281</v>
      </c>
      <c r="F909" s="3"/>
      <c r="G909" s="81"/>
      <c r="H909" s="81"/>
      <c r="I909" s="81"/>
      <c r="J909" s="81"/>
      <c r="K909" s="4"/>
      <c r="L909" s="8"/>
      <c r="M909" s="8"/>
      <c r="N909" s="8"/>
      <c r="O909" s="14"/>
      <c r="P909" s="3" t="s">
        <v>2282</v>
      </c>
      <c r="Q909" s="3"/>
      <c r="R909" s="8" t="s">
        <v>1166</v>
      </c>
      <c r="S909" s="18">
        <v>775469</v>
      </c>
      <c r="T909" s="10">
        <v>2420</v>
      </c>
      <c r="U909" s="21" t="s">
        <v>914</v>
      </c>
    </row>
    <row r="910" spans="1:21" ht="33.75" customHeight="1">
      <c r="A910" s="59">
        <v>407</v>
      </c>
      <c r="B910" s="102" t="s">
        <v>2283</v>
      </c>
      <c r="C910" s="118" t="s">
        <v>2807</v>
      </c>
      <c r="D910" s="5" t="s">
        <v>2808</v>
      </c>
      <c r="E910" s="103">
        <f>IF(L910*M910*N910*O910&gt;10000,FLOOR(L910*M910*N910*O910,1000),FLOOR(L910*M910*N910*O910,100))</f>
        <v>17000</v>
      </c>
      <c r="F910" s="3"/>
      <c r="G910" s="132"/>
      <c r="H910" s="132"/>
      <c r="I910" s="132"/>
      <c r="J910" s="132"/>
      <c r="K910" s="4" t="s">
        <v>2284</v>
      </c>
      <c r="L910" s="8" t="s">
        <v>2832</v>
      </c>
      <c r="M910" s="8" t="s">
        <v>2833</v>
      </c>
      <c r="N910" s="8" t="s">
        <v>2285</v>
      </c>
      <c r="O910" s="14">
        <v>0.85</v>
      </c>
      <c r="P910" s="46"/>
      <c r="Q910" s="3"/>
      <c r="R910" s="8" t="s">
        <v>1186</v>
      </c>
      <c r="S910" s="18">
        <v>656230</v>
      </c>
      <c r="T910" s="10">
        <v>810</v>
      </c>
      <c r="U910" s="21">
        <v>1</v>
      </c>
    </row>
    <row r="911" spans="1:21" ht="36.75" customHeight="1">
      <c r="A911" s="59">
        <f>A910</f>
        <v>407</v>
      </c>
      <c r="B911" s="29" t="str">
        <f>B910</f>
        <v>Nothing but the Truth</v>
      </c>
      <c r="C911" s="35" t="str">
        <f>C910</f>
        <v>Readers 4
Cambridge</v>
      </c>
      <c r="D911" s="104" t="str">
        <f>D910</f>
        <v>1900</v>
      </c>
      <c r="E911" s="105" t="s">
        <v>2826</v>
      </c>
      <c r="F911" s="3"/>
      <c r="G911" s="81"/>
      <c r="H911" s="81"/>
      <c r="I911" s="81"/>
      <c r="J911" s="81"/>
      <c r="K911" s="4"/>
      <c r="L911" s="8"/>
      <c r="M911" s="8"/>
      <c r="N911" s="8"/>
      <c r="O911" s="14"/>
      <c r="P911" s="3" t="s">
        <v>2286</v>
      </c>
      <c r="Q911" s="3"/>
      <c r="R911" s="8" t="s">
        <v>815</v>
      </c>
      <c r="S911" s="18">
        <v>656222</v>
      </c>
      <c r="T911" s="10">
        <v>2420</v>
      </c>
      <c r="U911" s="21" t="s">
        <v>914</v>
      </c>
    </row>
    <row r="912" spans="1:21" ht="33.75" customHeight="1">
      <c r="A912" s="59">
        <v>408</v>
      </c>
      <c r="B912" s="102" t="s">
        <v>2287</v>
      </c>
      <c r="C912" s="118" t="s">
        <v>2822</v>
      </c>
      <c r="D912" s="5" t="s">
        <v>2808</v>
      </c>
      <c r="E912" s="103">
        <f>IF(L912*M912*N912*O912&gt;10000,FLOOR(L912*M912*N912*O912,1000),FLOOR(L912*M912*N912*O912,100))</f>
        <v>18000</v>
      </c>
      <c r="F912" s="3"/>
      <c r="G912" s="132"/>
      <c r="H912" s="132"/>
      <c r="I912" s="132"/>
      <c r="J912" s="132"/>
      <c r="K912" s="4" t="s">
        <v>2288</v>
      </c>
      <c r="L912" s="8" t="s">
        <v>3329</v>
      </c>
      <c r="M912" s="8" t="s">
        <v>2824</v>
      </c>
      <c r="N912" s="8" t="s">
        <v>2289</v>
      </c>
      <c r="O912" s="14">
        <v>0.85</v>
      </c>
      <c r="P912" s="46"/>
      <c r="Q912" s="3"/>
      <c r="R912" s="8" t="s">
        <v>2290</v>
      </c>
      <c r="S912" s="18">
        <v>798485</v>
      </c>
      <c r="T912" s="10">
        <v>810</v>
      </c>
      <c r="U912" s="21">
        <v>1</v>
      </c>
    </row>
    <row r="913" spans="1:21" ht="30" customHeight="1">
      <c r="A913" s="59">
        <f>A912</f>
        <v>408</v>
      </c>
      <c r="B913" s="29" t="str">
        <f>B912</f>
        <v>Staying Together</v>
      </c>
      <c r="C913" s="35" t="str">
        <f>C912</f>
        <v>Readers 4
Cambridge</v>
      </c>
      <c r="D913" s="104" t="str">
        <f>D912</f>
        <v>1900</v>
      </c>
      <c r="E913" s="105" t="s">
        <v>2291</v>
      </c>
      <c r="F913" s="3"/>
      <c r="G913" s="81"/>
      <c r="H913" s="81"/>
      <c r="I913" s="81"/>
      <c r="J913" s="81"/>
      <c r="K913" s="4"/>
      <c r="L913" s="8"/>
      <c r="M913" s="8"/>
      <c r="N913" s="8"/>
      <c r="O913" s="14"/>
      <c r="P913" s="3" t="s">
        <v>2292</v>
      </c>
      <c r="Q913" s="3"/>
      <c r="R913" s="8" t="s">
        <v>1166</v>
      </c>
      <c r="S913" s="18">
        <v>798493</v>
      </c>
      <c r="T913" s="10">
        <v>2420</v>
      </c>
      <c r="U913" s="21" t="s">
        <v>914</v>
      </c>
    </row>
    <row r="914" spans="1:21" ht="37.5" customHeight="1">
      <c r="A914" s="59">
        <v>409</v>
      </c>
      <c r="B914" s="102" t="s">
        <v>2293</v>
      </c>
      <c r="C914" s="118" t="s">
        <v>2294</v>
      </c>
      <c r="D914" s="5" t="s">
        <v>2808</v>
      </c>
      <c r="E914" s="103">
        <f>IF(L914*M914*N914*O914&gt;10000,FLOOR(L914*M914*N914*O914,1000),FLOOR(L914*M914*N914*O914,100))</f>
        <v>20000</v>
      </c>
      <c r="F914" s="3"/>
      <c r="G914" s="132"/>
      <c r="H914" s="132"/>
      <c r="I914" s="132"/>
      <c r="J914" s="132"/>
      <c r="K914" s="4" t="s">
        <v>2798</v>
      </c>
      <c r="L914" s="8" t="s">
        <v>685</v>
      </c>
      <c r="M914" s="8" t="s">
        <v>870</v>
      </c>
      <c r="N914" s="8" t="s">
        <v>2295</v>
      </c>
      <c r="O914" s="14">
        <v>0.85</v>
      </c>
      <c r="P914" s="46"/>
      <c r="Q914" s="3"/>
      <c r="R914" s="8" t="s">
        <v>2296</v>
      </c>
      <c r="S914" s="18">
        <v>656117</v>
      </c>
      <c r="T914" s="10">
        <v>810</v>
      </c>
      <c r="U914" s="21">
        <v>1</v>
      </c>
    </row>
    <row r="915" spans="1:21" ht="33.75" customHeight="1">
      <c r="A915" s="59">
        <f>A914</f>
        <v>409</v>
      </c>
      <c r="B915" s="29" t="str">
        <f>B914</f>
        <v>When Summer Comes</v>
      </c>
      <c r="C915" s="35" t="str">
        <f>C914</f>
        <v>Readers 4
Cambridge</v>
      </c>
      <c r="D915" s="104" t="str">
        <f>D914</f>
        <v>1900</v>
      </c>
      <c r="E915" s="105" t="s">
        <v>2297</v>
      </c>
      <c r="F915" s="3"/>
      <c r="G915" s="81"/>
      <c r="H915" s="81"/>
      <c r="I915" s="81"/>
      <c r="J915" s="81"/>
      <c r="K915" s="4"/>
      <c r="L915" s="8"/>
      <c r="M915" s="8"/>
      <c r="N915" s="8"/>
      <c r="O915" s="14"/>
      <c r="P915" s="3" t="s">
        <v>2298</v>
      </c>
      <c r="Q915" s="3"/>
      <c r="R915" s="8" t="s">
        <v>815</v>
      </c>
      <c r="S915" s="18">
        <v>656109</v>
      </c>
      <c r="T915" s="10">
        <v>2420</v>
      </c>
      <c r="U915" s="21" t="s">
        <v>914</v>
      </c>
    </row>
    <row r="916" spans="1:21" s="19" customFormat="1" ht="30" customHeight="1">
      <c r="A916" s="51">
        <v>500</v>
      </c>
      <c r="B916" s="2" t="s">
        <v>1725</v>
      </c>
      <c r="C916" s="110" t="s">
        <v>1727</v>
      </c>
      <c r="D916" s="20" t="s">
        <v>1051</v>
      </c>
      <c r="E916" s="11" t="s">
        <v>674</v>
      </c>
      <c r="F916" s="2" t="s">
        <v>675</v>
      </c>
      <c r="G916" s="163"/>
      <c r="K916" s="30" t="s">
        <v>1726</v>
      </c>
      <c r="L916" s="6" t="s">
        <v>670</v>
      </c>
      <c r="M916" s="6" t="s">
        <v>671</v>
      </c>
      <c r="N916" s="6" t="s">
        <v>672</v>
      </c>
      <c r="O916" s="7" t="s">
        <v>673</v>
      </c>
      <c r="P916" s="2" t="s">
        <v>164</v>
      </c>
      <c r="Q916" s="2" t="s">
        <v>676</v>
      </c>
      <c r="R916" s="1" t="s">
        <v>1155</v>
      </c>
      <c r="S916" s="1" t="s">
        <v>1155</v>
      </c>
      <c r="T916" s="9" t="s">
        <v>677</v>
      </c>
      <c r="U916" s="24">
        <f>SUM(U917:U1077)</f>
        <v>170</v>
      </c>
    </row>
    <row r="917" spans="1:21" ht="38.25" customHeight="1">
      <c r="A917" s="59">
        <v>501</v>
      </c>
      <c r="B917" s="57" t="s">
        <v>2629</v>
      </c>
      <c r="C917" s="111" t="s">
        <v>1133</v>
      </c>
      <c r="D917" s="5" t="s">
        <v>2727</v>
      </c>
      <c r="E917" s="12">
        <f aca="true" t="shared" si="36" ref="E917:E949">IF(L917*M917*N917*O917&gt;10000,FLOOR(L917*M917*N917*O917,1000),FLOOR(L917*M917*N917*O917,100))</f>
        <v>26000</v>
      </c>
      <c r="F917" s="3"/>
      <c r="G917" s="132"/>
      <c r="H917" s="132"/>
      <c r="I917" s="132"/>
      <c r="J917" s="132"/>
      <c r="L917" s="8" t="s">
        <v>1746</v>
      </c>
      <c r="M917" s="8" t="s">
        <v>2498</v>
      </c>
      <c r="N917" s="8" t="s">
        <v>1829</v>
      </c>
      <c r="O917" s="14">
        <v>0.85</v>
      </c>
      <c r="P917" s="37"/>
      <c r="Q917" s="3"/>
      <c r="R917" s="8" t="s">
        <v>2628</v>
      </c>
      <c r="T917" s="10">
        <v>700</v>
      </c>
      <c r="U917" s="23">
        <v>1</v>
      </c>
    </row>
    <row r="918" spans="1:21" ht="38.25" customHeight="1">
      <c r="A918" s="59">
        <f>A917</f>
        <v>501</v>
      </c>
      <c r="B918" s="18" t="str">
        <f>B917</f>
        <v>2001-A SPACE ODYSSEY                </v>
      </c>
      <c r="C918" s="112" t="s">
        <v>1133</v>
      </c>
      <c r="D918" s="31" t="s">
        <v>263</v>
      </c>
      <c r="E918" s="32" t="s">
        <v>271</v>
      </c>
      <c r="F918" s="3"/>
      <c r="G918" s="71"/>
      <c r="H918" s="81"/>
      <c r="I918" s="81"/>
      <c r="J918" s="81"/>
      <c r="L918" s="8"/>
      <c r="M918" s="8"/>
      <c r="N918" s="8"/>
      <c r="O918" s="14"/>
      <c r="P918" s="3"/>
      <c r="Q918" s="3"/>
      <c r="R918" s="8" t="s">
        <v>2630</v>
      </c>
      <c r="T918" s="10">
        <v>2340</v>
      </c>
      <c r="U918" s="23" t="s">
        <v>914</v>
      </c>
    </row>
    <row r="919" spans="1:21" ht="38.25" customHeight="1">
      <c r="A919" s="59">
        <f>A918+1</f>
        <v>502</v>
      </c>
      <c r="B919" s="57" t="s">
        <v>2632</v>
      </c>
      <c r="C919" s="111" t="s">
        <v>1133</v>
      </c>
      <c r="D919" s="5" t="s">
        <v>2727</v>
      </c>
      <c r="E919" s="12">
        <f t="shared" si="36"/>
        <v>35000</v>
      </c>
      <c r="F919" s="3"/>
      <c r="G919" s="132"/>
      <c r="H919" s="132"/>
      <c r="I919" s="132"/>
      <c r="J919" s="132"/>
      <c r="L919" s="8" t="s">
        <v>1746</v>
      </c>
      <c r="M919" s="8" t="s">
        <v>2498</v>
      </c>
      <c r="N919" s="8" t="s">
        <v>1830</v>
      </c>
      <c r="O919" s="14">
        <v>0.8</v>
      </c>
      <c r="P919" s="37"/>
      <c r="Q919" s="3"/>
      <c r="R919" s="8" t="s">
        <v>2631</v>
      </c>
      <c r="T919" s="10">
        <v>700</v>
      </c>
      <c r="U919" s="23">
        <v>1</v>
      </c>
    </row>
    <row r="920" spans="1:21" ht="38.25" customHeight="1">
      <c r="A920" s="59">
        <f>A919+1</f>
        <v>503</v>
      </c>
      <c r="B920" s="57" t="s">
        <v>1224</v>
      </c>
      <c r="C920" s="111" t="s">
        <v>1133</v>
      </c>
      <c r="D920" s="5" t="s">
        <v>2727</v>
      </c>
      <c r="E920" s="12">
        <f t="shared" si="36"/>
        <v>21000</v>
      </c>
      <c r="F920" s="3"/>
      <c r="G920" s="132"/>
      <c r="H920" s="132"/>
      <c r="I920" s="132"/>
      <c r="J920" s="132"/>
      <c r="L920" s="8" t="s">
        <v>1746</v>
      </c>
      <c r="M920" s="8" t="s">
        <v>2498</v>
      </c>
      <c r="N920" s="8" t="s">
        <v>1831</v>
      </c>
      <c r="O920" s="14">
        <v>0.85</v>
      </c>
      <c r="P920" s="37"/>
      <c r="Q920" s="3"/>
      <c r="R920" s="8" t="s">
        <v>2379</v>
      </c>
      <c r="T920" s="10">
        <v>700</v>
      </c>
      <c r="U920" s="23">
        <v>1</v>
      </c>
    </row>
    <row r="921" spans="1:21" ht="38.25" customHeight="1">
      <c r="A921" s="59">
        <f>A920</f>
        <v>503</v>
      </c>
      <c r="B921" s="18" t="str">
        <f>B920</f>
        <v>BABY PARTY &amp; OTHER STORIES, The</v>
      </c>
      <c r="C921" s="112" t="s">
        <v>1133</v>
      </c>
      <c r="D921" s="31" t="s">
        <v>264</v>
      </c>
      <c r="E921" s="32" t="s">
        <v>271</v>
      </c>
      <c r="F921" s="3"/>
      <c r="G921" s="71"/>
      <c r="H921" s="81"/>
      <c r="I921" s="81"/>
      <c r="J921" s="81"/>
      <c r="L921" s="8"/>
      <c r="M921" s="8"/>
      <c r="N921" s="8"/>
      <c r="O921" s="14"/>
      <c r="P921" s="3"/>
      <c r="Q921" s="3"/>
      <c r="R921" s="8" t="s">
        <v>2380</v>
      </c>
      <c r="T921" s="10">
        <v>2340</v>
      </c>
      <c r="U921" s="23" t="s">
        <v>914</v>
      </c>
    </row>
    <row r="922" spans="1:21" ht="38.25" customHeight="1">
      <c r="A922" s="59">
        <f aca="true" t="shared" si="37" ref="A922:A927">A921+1</f>
        <v>504</v>
      </c>
      <c r="B922" s="57" t="s">
        <v>2382</v>
      </c>
      <c r="C922" s="111" t="s">
        <v>1133</v>
      </c>
      <c r="D922" s="5" t="s">
        <v>2727</v>
      </c>
      <c r="E922" s="12">
        <f t="shared" si="36"/>
        <v>25000</v>
      </c>
      <c r="F922" s="3"/>
      <c r="G922" s="132"/>
      <c r="H922" s="132"/>
      <c r="I922" s="132"/>
      <c r="J922" s="132"/>
      <c r="L922" s="8" t="s">
        <v>1746</v>
      </c>
      <c r="M922" s="8" t="s">
        <v>2498</v>
      </c>
      <c r="N922" s="8" t="s">
        <v>1832</v>
      </c>
      <c r="O922" s="14">
        <v>0.85</v>
      </c>
      <c r="P922" s="37"/>
      <c r="Q922" s="3"/>
      <c r="R922" s="8" t="s">
        <v>2381</v>
      </c>
      <c r="T922" s="10">
        <v>700</v>
      </c>
      <c r="U922" s="23">
        <v>1</v>
      </c>
    </row>
    <row r="923" spans="1:21" ht="38.25" customHeight="1">
      <c r="A923" s="59">
        <f t="shared" si="37"/>
        <v>505</v>
      </c>
      <c r="B923" s="57" t="s">
        <v>1225</v>
      </c>
      <c r="C923" s="111" t="s">
        <v>1133</v>
      </c>
      <c r="D923" s="5" t="s">
        <v>2727</v>
      </c>
      <c r="E923" s="12">
        <f t="shared" si="36"/>
        <v>20000</v>
      </c>
      <c r="F923" s="3" t="s">
        <v>2052</v>
      </c>
      <c r="G923" s="132"/>
      <c r="H923" s="132"/>
      <c r="I923" s="132"/>
      <c r="J923" s="132"/>
      <c r="K923" s="54" t="s">
        <v>2515</v>
      </c>
      <c r="L923" s="8" t="s">
        <v>1746</v>
      </c>
      <c r="M923" s="8" t="s">
        <v>2498</v>
      </c>
      <c r="N923" s="8" t="s">
        <v>2516</v>
      </c>
      <c r="O923" s="14">
        <v>0.85</v>
      </c>
      <c r="P923" s="37" t="s">
        <v>1611</v>
      </c>
      <c r="Q923" s="3" t="s">
        <v>1351</v>
      </c>
      <c r="R923" s="8" t="s">
        <v>2383</v>
      </c>
      <c r="T923" s="10">
        <v>700</v>
      </c>
      <c r="U923" s="23">
        <v>1</v>
      </c>
    </row>
    <row r="924" spans="1:21" ht="58.5" customHeight="1">
      <c r="A924" s="59">
        <f t="shared" si="37"/>
        <v>506</v>
      </c>
      <c r="B924" s="57" t="s">
        <v>1226</v>
      </c>
      <c r="C924" s="111" t="s">
        <v>1133</v>
      </c>
      <c r="D924" s="5" t="s">
        <v>2727</v>
      </c>
      <c r="E924" s="12">
        <f t="shared" si="36"/>
        <v>25000</v>
      </c>
      <c r="F924" s="3" t="s">
        <v>290</v>
      </c>
      <c r="G924" s="132"/>
      <c r="H924" s="132"/>
      <c r="I924" s="132"/>
      <c r="J924" s="132"/>
      <c r="K924" s="54" t="s">
        <v>59</v>
      </c>
      <c r="L924" s="8" t="s">
        <v>1746</v>
      </c>
      <c r="M924" s="8" t="s">
        <v>2498</v>
      </c>
      <c r="N924" s="8" t="s">
        <v>60</v>
      </c>
      <c r="O924" s="14">
        <v>0.85</v>
      </c>
      <c r="P924" s="37" t="s">
        <v>1612</v>
      </c>
      <c r="Q924" s="3" t="s">
        <v>1351</v>
      </c>
      <c r="R924" s="8" t="s">
        <v>2384</v>
      </c>
      <c r="T924" s="10">
        <v>700</v>
      </c>
      <c r="U924" s="23">
        <v>1</v>
      </c>
    </row>
    <row r="925" spans="1:21" ht="48.75" customHeight="1">
      <c r="A925" s="59">
        <f t="shared" si="37"/>
        <v>507</v>
      </c>
      <c r="B925" s="57" t="s">
        <v>2388</v>
      </c>
      <c r="C925" s="111" t="s">
        <v>1133</v>
      </c>
      <c r="D925" s="5" t="s">
        <v>2727</v>
      </c>
      <c r="E925" s="12">
        <f t="shared" si="36"/>
        <v>20000</v>
      </c>
      <c r="F925" s="3"/>
      <c r="G925" s="132"/>
      <c r="H925" s="132"/>
      <c r="I925" s="132"/>
      <c r="J925" s="132"/>
      <c r="L925" s="8" t="s">
        <v>1746</v>
      </c>
      <c r="M925" s="8" t="s">
        <v>2498</v>
      </c>
      <c r="N925" s="8" t="s">
        <v>1833</v>
      </c>
      <c r="O925" s="14">
        <v>0.85</v>
      </c>
      <c r="P925" s="37"/>
      <c r="Q925" s="3"/>
      <c r="R925" s="8" t="s">
        <v>2387</v>
      </c>
      <c r="T925" s="10">
        <v>700</v>
      </c>
      <c r="U925" s="23">
        <v>1</v>
      </c>
    </row>
    <row r="926" spans="1:21" ht="38.25" customHeight="1">
      <c r="A926" s="59">
        <f t="shared" si="37"/>
        <v>508</v>
      </c>
      <c r="B926" s="57" t="s">
        <v>1227</v>
      </c>
      <c r="C926" s="111" t="s">
        <v>1133</v>
      </c>
      <c r="D926" s="5" t="s">
        <v>2727</v>
      </c>
      <c r="E926" s="12">
        <f t="shared" si="36"/>
        <v>37000</v>
      </c>
      <c r="F926" s="3"/>
      <c r="G926" s="132"/>
      <c r="H926" s="132"/>
      <c r="I926" s="132"/>
      <c r="J926" s="132"/>
      <c r="L926" s="8" t="s">
        <v>1746</v>
      </c>
      <c r="M926" s="8" t="s">
        <v>2498</v>
      </c>
      <c r="N926" s="8" t="s">
        <v>1834</v>
      </c>
      <c r="O926" s="14">
        <v>0.85</v>
      </c>
      <c r="P926" s="37"/>
      <c r="Q926" s="3"/>
      <c r="R926" s="8" t="s">
        <v>2389</v>
      </c>
      <c r="T926" s="10">
        <v>700</v>
      </c>
      <c r="U926" s="23">
        <v>1</v>
      </c>
    </row>
    <row r="927" spans="1:21" ht="38.25" customHeight="1">
      <c r="A927" s="59">
        <f t="shared" si="37"/>
        <v>509</v>
      </c>
      <c r="B927" s="57" t="s">
        <v>2391</v>
      </c>
      <c r="C927" s="111" t="s">
        <v>1133</v>
      </c>
      <c r="D927" s="5" t="s">
        <v>2727</v>
      </c>
      <c r="E927" s="12">
        <f t="shared" si="36"/>
        <v>23000</v>
      </c>
      <c r="F927" s="3"/>
      <c r="G927" s="132"/>
      <c r="H927" s="132"/>
      <c r="I927" s="132"/>
      <c r="J927" s="132"/>
      <c r="L927" s="8" t="s">
        <v>1746</v>
      </c>
      <c r="M927" s="8" t="s">
        <v>2498</v>
      </c>
      <c r="N927" s="8" t="s">
        <v>1835</v>
      </c>
      <c r="O927" s="14">
        <v>0.85</v>
      </c>
      <c r="P927" s="37"/>
      <c r="Q927" s="3"/>
      <c r="R927" s="8" t="s">
        <v>2390</v>
      </c>
      <c r="T927" s="10">
        <v>700</v>
      </c>
      <c r="U927" s="23">
        <v>1</v>
      </c>
    </row>
    <row r="928" spans="1:21" ht="38.25" customHeight="1">
      <c r="A928" s="59">
        <f>A927</f>
        <v>509</v>
      </c>
      <c r="B928" s="18" t="str">
        <f>B927</f>
        <v>CLASSIC STORIES-LOVE                </v>
      </c>
      <c r="C928" s="112" t="s">
        <v>1133</v>
      </c>
      <c r="D928" s="31" t="s">
        <v>662</v>
      </c>
      <c r="E928" s="32" t="s">
        <v>271</v>
      </c>
      <c r="F928" s="3"/>
      <c r="G928" s="71"/>
      <c r="H928" s="81"/>
      <c r="I928" s="81"/>
      <c r="J928" s="81"/>
      <c r="L928" s="8"/>
      <c r="M928" s="8"/>
      <c r="N928" s="8"/>
      <c r="O928" s="14"/>
      <c r="P928" s="3"/>
      <c r="Q928" s="3"/>
      <c r="R928" s="8" t="s">
        <v>2392</v>
      </c>
      <c r="T928" s="10">
        <v>2340</v>
      </c>
      <c r="U928" s="23" t="s">
        <v>914</v>
      </c>
    </row>
    <row r="929" spans="1:21" ht="38.25" customHeight="1">
      <c r="A929" s="59">
        <f>A928+1</f>
        <v>510</v>
      </c>
      <c r="B929" s="57" t="s">
        <v>2394</v>
      </c>
      <c r="C929" s="111" t="s">
        <v>1133</v>
      </c>
      <c r="D929" s="5" t="s">
        <v>2727</v>
      </c>
      <c r="E929" s="12">
        <f t="shared" si="36"/>
        <v>19000</v>
      </c>
      <c r="F929" s="3"/>
      <c r="G929" s="132"/>
      <c r="H929" s="132"/>
      <c r="I929" s="132"/>
      <c r="J929" s="132"/>
      <c r="L929" s="8" t="s">
        <v>1746</v>
      </c>
      <c r="M929" s="8" t="s">
        <v>2498</v>
      </c>
      <c r="N929" s="8" t="s">
        <v>1836</v>
      </c>
      <c r="O929" s="14">
        <v>0.85</v>
      </c>
      <c r="P929" s="37"/>
      <c r="Q929" s="3"/>
      <c r="R929" s="8" t="s">
        <v>2393</v>
      </c>
      <c r="T929" s="10">
        <v>700</v>
      </c>
      <c r="U929" s="23">
        <v>1</v>
      </c>
    </row>
    <row r="930" spans="1:21" ht="38.25" customHeight="1">
      <c r="A930" s="59">
        <f>A929</f>
        <v>510</v>
      </c>
      <c r="B930" s="18" t="str">
        <f>B929</f>
        <v>DR ZHIVAGO                          </v>
      </c>
      <c r="C930" s="112" t="s">
        <v>1133</v>
      </c>
      <c r="D930" s="31" t="s">
        <v>264</v>
      </c>
      <c r="E930" s="32" t="s">
        <v>271</v>
      </c>
      <c r="F930" s="3"/>
      <c r="G930" s="71"/>
      <c r="H930" s="81"/>
      <c r="I930" s="81"/>
      <c r="J930" s="81"/>
      <c r="L930" s="8"/>
      <c r="M930" s="8"/>
      <c r="N930" s="8"/>
      <c r="O930" s="14"/>
      <c r="P930" s="3"/>
      <c r="Q930" s="3"/>
      <c r="R930" s="8" t="s">
        <v>2395</v>
      </c>
      <c r="T930" s="10">
        <v>2340</v>
      </c>
      <c r="U930" s="23" t="s">
        <v>914</v>
      </c>
    </row>
    <row r="931" spans="1:21" ht="41.25" customHeight="1">
      <c r="A931" s="59">
        <f aca="true" t="shared" si="38" ref="A931:A936">A930+1</f>
        <v>511</v>
      </c>
      <c r="B931" s="57" t="s">
        <v>1228</v>
      </c>
      <c r="C931" s="111" t="s">
        <v>1133</v>
      </c>
      <c r="D931" s="5" t="s">
        <v>2727</v>
      </c>
      <c r="E931" s="12">
        <f t="shared" si="36"/>
        <v>20000</v>
      </c>
      <c r="F931" s="3" t="s">
        <v>290</v>
      </c>
      <c r="G931" s="132"/>
      <c r="H931" s="132"/>
      <c r="I931" s="132"/>
      <c r="J931" s="132"/>
      <c r="K931" s="54" t="s">
        <v>59</v>
      </c>
      <c r="L931" s="8" t="s">
        <v>1746</v>
      </c>
      <c r="M931" s="8" t="s">
        <v>2498</v>
      </c>
      <c r="N931" s="8" t="s">
        <v>1613</v>
      </c>
      <c r="O931" s="14">
        <v>0.85</v>
      </c>
      <c r="P931" s="37" t="s">
        <v>1614</v>
      </c>
      <c r="Q931" s="3" t="s">
        <v>1351</v>
      </c>
      <c r="R931" s="8" t="s">
        <v>2396</v>
      </c>
      <c r="T931" s="10">
        <v>700</v>
      </c>
      <c r="U931" s="23">
        <v>1</v>
      </c>
    </row>
    <row r="932" spans="1:21" ht="38.25" customHeight="1">
      <c r="A932" s="59">
        <f t="shared" si="38"/>
        <v>512</v>
      </c>
      <c r="B932" s="57" t="s">
        <v>2398</v>
      </c>
      <c r="C932" s="111" t="s">
        <v>1133</v>
      </c>
      <c r="D932" s="5" t="s">
        <v>2727</v>
      </c>
      <c r="E932" s="12">
        <f t="shared" si="36"/>
        <v>19000</v>
      </c>
      <c r="F932" s="3"/>
      <c r="G932" s="132"/>
      <c r="H932" s="132"/>
      <c r="I932" s="132"/>
      <c r="J932" s="132"/>
      <c r="K932" s="54" t="s">
        <v>3163</v>
      </c>
      <c r="L932" s="8" t="s">
        <v>1746</v>
      </c>
      <c r="M932" s="8" t="s">
        <v>2498</v>
      </c>
      <c r="N932" s="8" t="s">
        <v>2197</v>
      </c>
      <c r="O932" s="14">
        <v>0.85</v>
      </c>
      <c r="P932" s="37"/>
      <c r="Q932" s="3"/>
      <c r="R932" s="8" t="s">
        <v>2397</v>
      </c>
      <c r="T932" s="10">
        <v>700</v>
      </c>
      <c r="U932" s="23">
        <v>1</v>
      </c>
    </row>
    <row r="933" spans="1:21" ht="38.25" customHeight="1">
      <c r="A933" s="59">
        <f t="shared" si="38"/>
        <v>513</v>
      </c>
      <c r="B933" s="57" t="s">
        <v>2838</v>
      </c>
      <c r="C933" s="111" t="s">
        <v>1133</v>
      </c>
      <c r="D933" s="5" t="s">
        <v>2727</v>
      </c>
      <c r="E933" s="12">
        <f t="shared" si="36"/>
        <v>24000</v>
      </c>
      <c r="F933" s="3"/>
      <c r="G933" s="132"/>
      <c r="H933" s="132"/>
      <c r="I933" s="132"/>
      <c r="J933" s="132"/>
      <c r="L933" s="8" t="s">
        <v>1746</v>
      </c>
      <c r="M933" s="8" t="s">
        <v>706</v>
      </c>
      <c r="N933" s="8" t="s">
        <v>2205</v>
      </c>
      <c r="O933" s="14">
        <v>0.85</v>
      </c>
      <c r="P933" s="37"/>
      <c r="Q933" s="3"/>
      <c r="R933" s="8" t="s">
        <v>2399</v>
      </c>
      <c r="T933" s="10">
        <v>700</v>
      </c>
      <c r="U933" s="23">
        <v>1</v>
      </c>
    </row>
    <row r="934" spans="1:21" ht="38.25" customHeight="1">
      <c r="A934" s="59">
        <f t="shared" si="38"/>
        <v>514</v>
      </c>
      <c r="B934" s="57" t="s">
        <v>2839</v>
      </c>
      <c r="C934" s="111" t="s">
        <v>1133</v>
      </c>
      <c r="D934" s="5" t="s">
        <v>2727</v>
      </c>
      <c r="E934" s="12">
        <f t="shared" si="36"/>
        <v>14000</v>
      </c>
      <c r="F934" s="3"/>
      <c r="G934" s="132"/>
      <c r="H934" s="132"/>
      <c r="I934" s="132"/>
      <c r="J934" s="132"/>
      <c r="L934" s="8" t="s">
        <v>1746</v>
      </c>
      <c r="M934" s="8" t="s">
        <v>2498</v>
      </c>
      <c r="N934" s="8" t="s">
        <v>2211</v>
      </c>
      <c r="O934" s="14">
        <v>0.85</v>
      </c>
      <c r="P934" s="37"/>
      <c r="Q934" s="3"/>
      <c r="R934" s="8" t="s">
        <v>2400</v>
      </c>
      <c r="T934" s="10">
        <v>700</v>
      </c>
      <c r="U934" s="23">
        <v>1</v>
      </c>
    </row>
    <row r="935" spans="1:21" ht="38.25" customHeight="1">
      <c r="A935" s="59">
        <f t="shared" si="38"/>
        <v>515</v>
      </c>
      <c r="B935" s="57" t="s">
        <v>2840</v>
      </c>
      <c r="C935" s="111" t="s">
        <v>1133</v>
      </c>
      <c r="D935" s="5" t="s">
        <v>2727</v>
      </c>
      <c r="E935" s="12">
        <f t="shared" si="36"/>
        <v>22000</v>
      </c>
      <c r="F935" s="3"/>
      <c r="G935" s="132"/>
      <c r="H935" s="132"/>
      <c r="I935" s="132"/>
      <c r="J935" s="132"/>
      <c r="L935" s="8" t="s">
        <v>1746</v>
      </c>
      <c r="M935" s="8" t="s">
        <v>2498</v>
      </c>
      <c r="N935" s="8" t="s">
        <v>2212</v>
      </c>
      <c r="O935" s="14">
        <v>0.85</v>
      </c>
      <c r="P935" s="37"/>
      <c r="Q935" s="3"/>
      <c r="R935" s="8" t="s">
        <v>2404</v>
      </c>
      <c r="T935" s="10">
        <v>700</v>
      </c>
      <c r="U935" s="23">
        <v>1</v>
      </c>
    </row>
    <row r="936" spans="1:21" ht="38.25" customHeight="1">
      <c r="A936" s="59">
        <f t="shared" si="38"/>
        <v>516</v>
      </c>
      <c r="B936" s="57" t="s">
        <v>2841</v>
      </c>
      <c r="C936" s="111" t="s">
        <v>1133</v>
      </c>
      <c r="D936" s="5" t="s">
        <v>2727</v>
      </c>
      <c r="E936" s="12">
        <f t="shared" si="36"/>
        <v>18000</v>
      </c>
      <c r="F936" s="3"/>
      <c r="G936" s="132"/>
      <c r="H936" s="132"/>
      <c r="I936" s="132"/>
      <c r="J936" s="132"/>
      <c r="L936" s="8" t="s">
        <v>1746</v>
      </c>
      <c r="M936" s="8" t="s">
        <v>2498</v>
      </c>
      <c r="N936" s="8" t="s">
        <v>2213</v>
      </c>
      <c r="O936" s="14">
        <v>0.85</v>
      </c>
      <c r="P936" s="37"/>
      <c r="Q936" s="3"/>
      <c r="R936" s="8" t="s">
        <v>2405</v>
      </c>
      <c r="T936" s="10">
        <v>700</v>
      </c>
      <c r="U936" s="23">
        <v>1</v>
      </c>
    </row>
    <row r="937" spans="1:21" ht="38.25" customHeight="1">
      <c r="A937" s="59">
        <f>A936</f>
        <v>516</v>
      </c>
      <c r="B937" s="18" t="str">
        <f>B936</f>
        <v>HOUND OF THE BASKERVILLES, The   </v>
      </c>
      <c r="C937" s="112" t="s">
        <v>1133</v>
      </c>
      <c r="D937" s="31" t="s">
        <v>264</v>
      </c>
      <c r="E937" s="32" t="s">
        <v>271</v>
      </c>
      <c r="F937" s="3"/>
      <c r="G937" s="71"/>
      <c r="H937" s="81"/>
      <c r="I937" s="81"/>
      <c r="J937" s="81"/>
      <c r="L937" s="8"/>
      <c r="M937" s="8"/>
      <c r="N937" s="8"/>
      <c r="O937" s="14"/>
      <c r="P937" s="3"/>
      <c r="Q937" s="3"/>
      <c r="R937" s="8" t="s">
        <v>2447</v>
      </c>
      <c r="T937" s="10">
        <v>2340</v>
      </c>
      <c r="U937" s="23" t="s">
        <v>914</v>
      </c>
    </row>
    <row r="938" spans="1:21" ht="38.25" customHeight="1">
      <c r="A938" s="59">
        <f>A937+1</f>
        <v>517</v>
      </c>
      <c r="B938" s="57" t="s">
        <v>2842</v>
      </c>
      <c r="C938" s="111" t="s">
        <v>1133</v>
      </c>
      <c r="D938" s="5" t="s">
        <v>2727</v>
      </c>
      <c r="E938" s="12">
        <f t="shared" si="36"/>
        <v>20000</v>
      </c>
      <c r="F938" s="3"/>
      <c r="G938" s="132"/>
      <c r="H938" s="132"/>
      <c r="I938" s="132"/>
      <c r="J938" s="132"/>
      <c r="L938" s="8" t="s">
        <v>1746</v>
      </c>
      <c r="M938" s="8" t="s">
        <v>2498</v>
      </c>
      <c r="N938" s="8" t="s">
        <v>2203</v>
      </c>
      <c r="O938" s="14">
        <v>0.85</v>
      </c>
      <c r="P938" s="37"/>
      <c r="Q938" s="3"/>
      <c r="R938" s="8" t="s">
        <v>2448</v>
      </c>
      <c r="T938" s="10">
        <v>700</v>
      </c>
      <c r="U938" s="23">
        <v>1</v>
      </c>
    </row>
    <row r="939" spans="1:21" ht="38.25" customHeight="1">
      <c r="A939" s="59">
        <f>A938+1</f>
        <v>518</v>
      </c>
      <c r="B939" s="57" t="s">
        <v>2450</v>
      </c>
      <c r="C939" s="111" t="s">
        <v>1133</v>
      </c>
      <c r="D939" s="5" t="s">
        <v>2727</v>
      </c>
      <c r="E939" s="12">
        <f t="shared" si="36"/>
        <v>33000</v>
      </c>
      <c r="F939" s="3"/>
      <c r="G939" s="132"/>
      <c r="H939" s="132"/>
      <c r="I939" s="132"/>
      <c r="J939" s="132"/>
      <c r="L939" s="8" t="s">
        <v>1746</v>
      </c>
      <c r="M939" s="8" t="s">
        <v>2498</v>
      </c>
      <c r="N939" s="8" t="s">
        <v>2200</v>
      </c>
      <c r="O939" s="14">
        <v>0.85</v>
      </c>
      <c r="P939" s="37"/>
      <c r="Q939" s="3"/>
      <c r="R939" s="8" t="s">
        <v>2449</v>
      </c>
      <c r="T939" s="10">
        <v>700</v>
      </c>
      <c r="U939" s="23">
        <v>1</v>
      </c>
    </row>
    <row r="940" spans="1:21" ht="46.5" customHeight="1">
      <c r="A940" s="59">
        <f>A939+1</f>
        <v>519</v>
      </c>
      <c r="B940" s="57" t="s">
        <v>1100</v>
      </c>
      <c r="C940" s="111" t="s">
        <v>1133</v>
      </c>
      <c r="D940" s="5" t="s">
        <v>2727</v>
      </c>
      <c r="E940" s="12">
        <f t="shared" si="36"/>
        <v>46000</v>
      </c>
      <c r="G940" s="132"/>
      <c r="H940" s="132"/>
      <c r="I940" s="132"/>
      <c r="J940" s="132"/>
      <c r="L940" s="8" t="s">
        <v>1746</v>
      </c>
      <c r="M940" s="8" t="s">
        <v>2498</v>
      </c>
      <c r="N940" s="8" t="s">
        <v>2214</v>
      </c>
      <c r="O940" s="14">
        <v>0.85</v>
      </c>
      <c r="R940" s="8" t="s">
        <v>2451</v>
      </c>
      <c r="T940" s="10">
        <v>700</v>
      </c>
      <c r="U940" s="23">
        <v>1</v>
      </c>
    </row>
    <row r="941" spans="1:21" ht="38.25" customHeight="1">
      <c r="A941" s="59">
        <f>A940+1</f>
        <v>520</v>
      </c>
      <c r="B941" s="57" t="s">
        <v>2453</v>
      </c>
      <c r="C941" s="111" t="s">
        <v>1133</v>
      </c>
      <c r="D941" s="5" t="s">
        <v>2727</v>
      </c>
      <c r="E941" s="12">
        <f t="shared" si="36"/>
        <v>20000</v>
      </c>
      <c r="F941" s="3"/>
      <c r="G941" s="132"/>
      <c r="H941" s="132"/>
      <c r="I941" s="132"/>
      <c r="J941" s="132"/>
      <c r="L941" s="8" t="s">
        <v>1746</v>
      </c>
      <c r="M941" s="8" t="s">
        <v>2498</v>
      </c>
      <c r="N941" s="8" t="s">
        <v>2203</v>
      </c>
      <c r="O941" s="14">
        <v>0.85</v>
      </c>
      <c r="P941" s="37"/>
      <c r="Q941" s="3"/>
      <c r="R941" s="8" t="s">
        <v>2452</v>
      </c>
      <c r="T941" s="10">
        <v>700</v>
      </c>
      <c r="U941" s="23">
        <v>1</v>
      </c>
    </row>
    <row r="942" spans="1:21" ht="38.25" customHeight="1">
      <c r="A942" s="59">
        <f>A941</f>
        <v>520</v>
      </c>
      <c r="B942" s="18" t="str">
        <f>B941</f>
        <v>JUDE THE OBSCURE                    </v>
      </c>
      <c r="C942" s="112" t="s">
        <v>1133</v>
      </c>
      <c r="D942" s="31" t="s">
        <v>264</v>
      </c>
      <c r="E942" s="32" t="s">
        <v>271</v>
      </c>
      <c r="F942" s="3"/>
      <c r="G942" s="71"/>
      <c r="H942" s="81"/>
      <c r="I942" s="81"/>
      <c r="J942" s="81"/>
      <c r="L942" s="8"/>
      <c r="M942" s="8"/>
      <c r="N942" s="8"/>
      <c r="O942" s="14"/>
      <c r="P942" s="3"/>
      <c r="Q942" s="3"/>
      <c r="R942" s="8" t="s">
        <v>2454</v>
      </c>
      <c r="T942" s="10">
        <v>2340</v>
      </c>
      <c r="U942" s="23" t="s">
        <v>914</v>
      </c>
    </row>
    <row r="943" spans="1:21" ht="38.25" customHeight="1">
      <c r="A943" s="59">
        <f>A942+1</f>
        <v>521</v>
      </c>
      <c r="B943" s="57" t="s">
        <v>2843</v>
      </c>
      <c r="C943" s="111" t="s">
        <v>1133</v>
      </c>
      <c r="D943" s="5" t="s">
        <v>2727</v>
      </c>
      <c r="E943" s="12">
        <f t="shared" si="36"/>
        <v>32000</v>
      </c>
      <c r="F943" s="3" t="s">
        <v>290</v>
      </c>
      <c r="G943" s="132"/>
      <c r="H943" s="132"/>
      <c r="I943" s="132"/>
      <c r="J943" s="132"/>
      <c r="K943" s="54" t="s">
        <v>1615</v>
      </c>
      <c r="L943" s="8" t="s">
        <v>1746</v>
      </c>
      <c r="M943" s="8" t="s">
        <v>2498</v>
      </c>
      <c r="N943" s="8" t="s">
        <v>2215</v>
      </c>
      <c r="O943" s="14">
        <v>0.85</v>
      </c>
      <c r="P943" s="37" t="s">
        <v>1616</v>
      </c>
      <c r="Q943" s="3" t="s">
        <v>1351</v>
      </c>
      <c r="R943" s="8" t="s">
        <v>2455</v>
      </c>
      <c r="T943" s="10">
        <v>700</v>
      </c>
      <c r="U943" s="23">
        <v>1</v>
      </c>
    </row>
    <row r="944" spans="1:21" ht="38.25" customHeight="1">
      <c r="A944" s="59">
        <f>A943+1</f>
        <v>522</v>
      </c>
      <c r="B944" s="57" t="s">
        <v>2844</v>
      </c>
      <c r="C944" s="111" t="s">
        <v>1133</v>
      </c>
      <c r="D944" s="5" t="s">
        <v>2727</v>
      </c>
      <c r="E944" s="12">
        <f t="shared" si="36"/>
        <v>25000</v>
      </c>
      <c r="F944" s="3"/>
      <c r="G944" s="132"/>
      <c r="H944" s="132"/>
      <c r="I944" s="132"/>
      <c r="J944" s="132"/>
      <c r="K944" s="54" t="s">
        <v>3164</v>
      </c>
      <c r="L944" s="8" t="s">
        <v>1746</v>
      </c>
      <c r="M944" s="8" t="s">
        <v>2498</v>
      </c>
      <c r="N944" s="8" t="s">
        <v>2512</v>
      </c>
      <c r="O944" s="14">
        <v>0.85</v>
      </c>
      <c r="P944" s="37"/>
      <c r="Q944" s="3"/>
      <c r="R944" s="8" t="s">
        <v>2456</v>
      </c>
      <c r="T944" s="10">
        <v>700</v>
      </c>
      <c r="U944" s="23">
        <v>1</v>
      </c>
    </row>
    <row r="945" spans="1:21" ht="38.25" customHeight="1">
      <c r="A945" s="59">
        <f>A944</f>
        <v>522</v>
      </c>
      <c r="B945" s="18" t="str">
        <f>B944</f>
        <v>MONEYMAKER, The          </v>
      </c>
      <c r="C945" s="112" t="s">
        <v>1133</v>
      </c>
      <c r="D945" s="31" t="s">
        <v>264</v>
      </c>
      <c r="E945" s="32" t="s">
        <v>271</v>
      </c>
      <c r="F945" s="3"/>
      <c r="G945" s="71"/>
      <c r="H945" s="81"/>
      <c r="I945" s="81"/>
      <c r="J945" s="81"/>
      <c r="L945" s="8"/>
      <c r="M945" s="8"/>
      <c r="N945" s="8"/>
      <c r="O945" s="14"/>
      <c r="P945" s="3"/>
      <c r="Q945" s="3"/>
      <c r="R945" s="8" t="s">
        <v>2457</v>
      </c>
      <c r="T945" s="10">
        <v>2340</v>
      </c>
      <c r="U945" s="23" t="s">
        <v>914</v>
      </c>
    </row>
    <row r="946" spans="1:21" ht="38.25" customHeight="1">
      <c r="A946" s="59">
        <f>A945+1</f>
        <v>523</v>
      </c>
      <c r="B946" s="57" t="s">
        <v>2845</v>
      </c>
      <c r="C946" s="111" t="s">
        <v>1133</v>
      </c>
      <c r="D946" s="5" t="s">
        <v>2727</v>
      </c>
      <c r="E946" s="12"/>
      <c r="F946" s="3"/>
      <c r="G946" s="132"/>
      <c r="H946" s="132"/>
      <c r="I946" s="132"/>
      <c r="J946" s="132"/>
      <c r="K946" s="54" t="s">
        <v>2846</v>
      </c>
      <c r="L946" s="8" t="s">
        <v>1746</v>
      </c>
      <c r="M946" s="8" t="s">
        <v>2498</v>
      </c>
      <c r="N946" s="8" t="s">
        <v>2216</v>
      </c>
      <c r="O946" s="14">
        <v>0.85</v>
      </c>
      <c r="P946" s="37"/>
      <c r="Q946" s="3"/>
      <c r="R946" s="8" t="s">
        <v>2458</v>
      </c>
      <c r="T946" s="10">
        <v>700</v>
      </c>
      <c r="U946" s="23">
        <v>1</v>
      </c>
    </row>
    <row r="947" spans="1:21" ht="38.25" customHeight="1">
      <c r="A947" s="59">
        <f>A946+1</f>
        <v>524</v>
      </c>
      <c r="B947" s="57" t="s">
        <v>1035</v>
      </c>
      <c r="C947" s="111" t="s">
        <v>1133</v>
      </c>
      <c r="D947" s="5" t="s">
        <v>2727</v>
      </c>
      <c r="E947" s="12">
        <f t="shared" si="36"/>
        <v>23000</v>
      </c>
      <c r="F947" s="3"/>
      <c r="G947" s="132"/>
      <c r="H947" s="132"/>
      <c r="I947" s="132"/>
      <c r="J947" s="132"/>
      <c r="L947" s="8" t="s">
        <v>1746</v>
      </c>
      <c r="M947" s="8" t="s">
        <v>2498</v>
      </c>
      <c r="N947" s="8" t="s">
        <v>2216</v>
      </c>
      <c r="O947" s="14">
        <v>0.85</v>
      </c>
      <c r="P947" s="37"/>
      <c r="Q947" s="3"/>
      <c r="R947" s="8" t="s">
        <v>2458</v>
      </c>
      <c r="T947" s="10">
        <v>700</v>
      </c>
      <c r="U947" s="23">
        <v>1</v>
      </c>
    </row>
    <row r="948" spans="1:21" ht="38.25" customHeight="1">
      <c r="A948" s="59">
        <f>A947</f>
        <v>524</v>
      </c>
      <c r="B948" s="18" t="str">
        <f>B947</f>
        <v>MORE TALES FROM SHAKESPEARE         </v>
      </c>
      <c r="C948" s="112" t="s">
        <v>1133</v>
      </c>
      <c r="D948" s="31" t="s">
        <v>663</v>
      </c>
      <c r="E948" s="32" t="s">
        <v>271</v>
      </c>
      <c r="F948" s="3"/>
      <c r="G948" s="71"/>
      <c r="H948" s="81"/>
      <c r="I948" s="81"/>
      <c r="J948" s="81"/>
      <c r="L948" s="8"/>
      <c r="M948" s="8"/>
      <c r="N948" s="8"/>
      <c r="O948" s="14"/>
      <c r="P948" s="3"/>
      <c r="Q948" s="3"/>
      <c r="R948" s="8" t="s">
        <v>1036</v>
      </c>
      <c r="T948" s="10">
        <v>2340</v>
      </c>
      <c r="U948" s="23" t="s">
        <v>914</v>
      </c>
    </row>
    <row r="949" spans="1:21" ht="38.25" customHeight="1">
      <c r="A949" s="59">
        <f>A948+1</f>
        <v>525</v>
      </c>
      <c r="B949" s="57" t="s">
        <v>1038</v>
      </c>
      <c r="C949" s="111" t="s">
        <v>1133</v>
      </c>
      <c r="D949" s="5" t="s">
        <v>2727</v>
      </c>
      <c r="E949" s="12">
        <f t="shared" si="36"/>
        <v>19000</v>
      </c>
      <c r="F949" s="3"/>
      <c r="G949" s="132"/>
      <c r="H949" s="132"/>
      <c r="I949" s="132"/>
      <c r="J949" s="132"/>
      <c r="L949" s="8" t="s">
        <v>1746</v>
      </c>
      <c r="M949" s="8" t="s">
        <v>2498</v>
      </c>
      <c r="N949" s="8" t="s">
        <v>2197</v>
      </c>
      <c r="O949" s="14">
        <v>0.85</v>
      </c>
      <c r="P949" s="37"/>
      <c r="Q949" s="3"/>
      <c r="R949" s="8" t="s">
        <v>1037</v>
      </c>
      <c r="T949" s="10">
        <v>700</v>
      </c>
      <c r="U949" s="23">
        <v>1</v>
      </c>
    </row>
    <row r="950" spans="1:21" ht="38.25" customHeight="1">
      <c r="A950" s="59">
        <f>A949</f>
        <v>525</v>
      </c>
      <c r="B950" s="18" t="str">
        <f>B949</f>
        <v>ON THE ROAD                         </v>
      </c>
      <c r="C950" s="112" t="s">
        <v>1133</v>
      </c>
      <c r="D950" s="31" t="s">
        <v>662</v>
      </c>
      <c r="E950" s="32" t="s">
        <v>271</v>
      </c>
      <c r="F950" s="3"/>
      <c r="G950" s="71"/>
      <c r="H950" s="81"/>
      <c r="I950" s="81"/>
      <c r="J950" s="81"/>
      <c r="L950" s="8"/>
      <c r="M950" s="8"/>
      <c r="N950" s="8"/>
      <c r="O950" s="14"/>
      <c r="P950" s="3"/>
      <c r="Q950" s="3"/>
      <c r="R950" s="8" t="s">
        <v>1039</v>
      </c>
      <c r="T950" s="10">
        <v>2340</v>
      </c>
      <c r="U950" s="23" t="s">
        <v>914</v>
      </c>
    </row>
    <row r="951" spans="1:21" ht="38.25" customHeight="1">
      <c r="A951" s="59">
        <f>A950+1</f>
        <v>526</v>
      </c>
      <c r="B951" s="57" t="s">
        <v>1041</v>
      </c>
      <c r="C951" s="111" t="s">
        <v>1133</v>
      </c>
      <c r="D951" s="5" t="s">
        <v>2727</v>
      </c>
      <c r="E951" s="12">
        <f aca="true" t="shared" si="39" ref="E951:E987">IF(L951*M951*N951*O951&gt;10000,FLOOR(L951*M951*N951*O951,1000),FLOOR(L951*M951*N951*O951,100))</f>
        <v>28000</v>
      </c>
      <c r="F951" s="3"/>
      <c r="G951" s="132"/>
      <c r="H951" s="132"/>
      <c r="I951" s="132"/>
      <c r="J951" s="132"/>
      <c r="L951" s="8" t="s">
        <v>1746</v>
      </c>
      <c r="M951" s="8" t="s">
        <v>2498</v>
      </c>
      <c r="N951" s="8" t="s">
        <v>2217</v>
      </c>
      <c r="O951" s="14">
        <v>0.85</v>
      </c>
      <c r="P951" s="37"/>
      <c r="Q951" s="3"/>
      <c r="R951" s="8" t="s">
        <v>1040</v>
      </c>
      <c r="T951" s="10">
        <v>700</v>
      </c>
      <c r="U951" s="23">
        <v>1</v>
      </c>
    </row>
    <row r="952" spans="1:21" ht="48" customHeight="1">
      <c r="A952" s="59">
        <f>A951+1</f>
        <v>527</v>
      </c>
      <c r="B952" s="57" t="s">
        <v>2847</v>
      </c>
      <c r="C952" s="111" t="s">
        <v>1133</v>
      </c>
      <c r="D952" s="5" t="s">
        <v>2727</v>
      </c>
      <c r="E952" s="12">
        <f t="shared" si="39"/>
        <v>24000</v>
      </c>
      <c r="F952" s="3" t="s">
        <v>2052</v>
      </c>
      <c r="G952" s="132"/>
      <c r="H952" s="132"/>
      <c r="I952" s="132"/>
      <c r="J952" s="132"/>
      <c r="K952" s="54" t="s">
        <v>59</v>
      </c>
      <c r="L952" s="8" t="s">
        <v>1746</v>
      </c>
      <c r="M952" s="8" t="s">
        <v>2498</v>
      </c>
      <c r="N952" s="8" t="s">
        <v>2218</v>
      </c>
      <c r="O952" s="14">
        <v>0.85</v>
      </c>
      <c r="P952" s="37" t="s">
        <v>64</v>
      </c>
      <c r="Q952" s="3" t="s">
        <v>1351</v>
      </c>
      <c r="R952" s="8" t="s">
        <v>1042</v>
      </c>
      <c r="T952" s="10">
        <v>700</v>
      </c>
      <c r="U952" s="23">
        <v>1</v>
      </c>
    </row>
    <row r="953" spans="1:21" ht="38.25" customHeight="1">
      <c r="A953" s="59">
        <f>A952+1</f>
        <v>528</v>
      </c>
      <c r="B953" s="57" t="s">
        <v>2848</v>
      </c>
      <c r="C953" s="111" t="s">
        <v>1133</v>
      </c>
      <c r="D953" s="5" t="s">
        <v>2727</v>
      </c>
      <c r="E953" s="12">
        <f t="shared" si="39"/>
        <v>19000</v>
      </c>
      <c r="F953" s="3"/>
      <c r="G953" s="132"/>
      <c r="H953" s="132"/>
      <c r="I953" s="132"/>
      <c r="J953" s="132"/>
      <c r="K953" s="54" t="s">
        <v>59</v>
      </c>
      <c r="L953" s="8" t="s">
        <v>1746</v>
      </c>
      <c r="M953" s="8" t="s">
        <v>2498</v>
      </c>
      <c r="N953" s="8" t="s">
        <v>1836</v>
      </c>
      <c r="O953" s="14">
        <v>0.85</v>
      </c>
      <c r="P953" s="37"/>
      <c r="Q953" s="3"/>
      <c r="R953" s="8" t="s">
        <v>1043</v>
      </c>
      <c r="T953" s="10">
        <v>700</v>
      </c>
      <c r="U953" s="23">
        <v>1</v>
      </c>
    </row>
    <row r="954" spans="1:21" ht="38.25" customHeight="1">
      <c r="A954" s="59">
        <f>A953+1</f>
        <v>529</v>
      </c>
      <c r="B954" s="57" t="s">
        <v>2849</v>
      </c>
      <c r="C954" s="111" t="s">
        <v>1133</v>
      </c>
      <c r="D954" s="5" t="s">
        <v>2727</v>
      </c>
      <c r="E954" s="12"/>
      <c r="F954" s="3"/>
      <c r="G954" s="132"/>
      <c r="H954" s="132"/>
      <c r="I954" s="132"/>
      <c r="J954" s="132"/>
      <c r="L954" s="8" t="s">
        <v>1746</v>
      </c>
      <c r="M954" s="8" t="s">
        <v>2498</v>
      </c>
      <c r="N954" s="8"/>
      <c r="O954" s="14">
        <v>0.85</v>
      </c>
      <c r="P954" s="37"/>
      <c r="Q954" s="3"/>
      <c r="R954" s="8" t="s">
        <v>2850</v>
      </c>
      <c r="T954" s="10">
        <v>700</v>
      </c>
      <c r="U954" s="23">
        <v>1</v>
      </c>
    </row>
    <row r="955" spans="1:21" ht="38.25" customHeight="1">
      <c r="A955" s="59">
        <f>A954</f>
        <v>529</v>
      </c>
      <c r="B955" s="18" t="str">
        <f>B954</f>
        <v>The Phontom of the Opera</v>
      </c>
      <c r="C955" s="112" t="s">
        <v>1133</v>
      </c>
      <c r="D955" s="31" t="s">
        <v>662</v>
      </c>
      <c r="E955" s="32" t="s">
        <v>271</v>
      </c>
      <c r="F955" s="3"/>
      <c r="G955" s="71"/>
      <c r="H955" s="81"/>
      <c r="I955" s="81"/>
      <c r="J955" s="81"/>
      <c r="L955" s="8"/>
      <c r="M955" s="8"/>
      <c r="N955" s="8"/>
      <c r="O955" s="14"/>
      <c r="P955" s="3"/>
      <c r="Q955" s="3"/>
      <c r="R955" s="8" t="s">
        <v>2851</v>
      </c>
      <c r="T955" s="10">
        <v>2340</v>
      </c>
      <c r="U955" s="23" t="s">
        <v>914</v>
      </c>
    </row>
    <row r="956" spans="1:21" ht="38.25" customHeight="1">
      <c r="A956" s="59">
        <f>A955+1</f>
        <v>530</v>
      </c>
      <c r="B956" s="57" t="s">
        <v>2016</v>
      </c>
      <c r="C956" s="111" t="s">
        <v>1133</v>
      </c>
      <c r="D956" s="5" t="s">
        <v>2727</v>
      </c>
      <c r="E956" s="12">
        <f t="shared" si="39"/>
        <v>38000</v>
      </c>
      <c r="F956" s="3"/>
      <c r="G956" s="132"/>
      <c r="H956" s="132"/>
      <c r="I956" s="132"/>
      <c r="J956" s="132"/>
      <c r="L956" s="8" t="s">
        <v>1746</v>
      </c>
      <c r="M956" s="8" t="s">
        <v>2498</v>
      </c>
      <c r="N956" s="8" t="s">
        <v>1344</v>
      </c>
      <c r="O956" s="14">
        <v>0.85</v>
      </c>
      <c r="P956" s="37"/>
      <c r="Q956" s="3"/>
      <c r="R956" s="8" t="s">
        <v>1044</v>
      </c>
      <c r="T956" s="10">
        <v>700</v>
      </c>
      <c r="U956" s="23">
        <v>1</v>
      </c>
    </row>
    <row r="957" spans="1:21" ht="121.5" customHeight="1">
      <c r="A957" s="59">
        <f>A956+1</f>
        <v>531</v>
      </c>
      <c r="B957" s="57" t="s">
        <v>2018</v>
      </c>
      <c r="C957" s="111" t="s">
        <v>1133</v>
      </c>
      <c r="D957" s="5" t="s">
        <v>2727</v>
      </c>
      <c r="E957" s="12">
        <f t="shared" si="39"/>
        <v>20000</v>
      </c>
      <c r="F957" s="48" t="s">
        <v>1705</v>
      </c>
      <c r="G957" s="132"/>
      <c r="H957" s="132"/>
      <c r="I957" s="132"/>
      <c r="J957" s="132"/>
      <c r="K957" s="54" t="s">
        <v>3165</v>
      </c>
      <c r="L957" s="8" t="s">
        <v>1746</v>
      </c>
      <c r="M957" s="8" t="s">
        <v>2498</v>
      </c>
      <c r="N957" s="8" t="s">
        <v>1345</v>
      </c>
      <c r="O957" s="14">
        <v>0.85</v>
      </c>
      <c r="P957" s="37" t="s">
        <v>2038</v>
      </c>
      <c r="Q957" s="3" t="s">
        <v>2039</v>
      </c>
      <c r="R957" s="8" t="s">
        <v>2017</v>
      </c>
      <c r="T957" s="10">
        <v>700</v>
      </c>
      <c r="U957" s="23">
        <v>1</v>
      </c>
    </row>
    <row r="958" spans="1:21" ht="38.25" customHeight="1">
      <c r="A958" s="59">
        <f>A957</f>
        <v>531</v>
      </c>
      <c r="B958" s="18" t="str">
        <f>B957</f>
        <v>PRIME SUSPECT                       </v>
      </c>
      <c r="C958" s="112" t="s">
        <v>1133</v>
      </c>
      <c r="D958" s="31" t="s">
        <v>664</v>
      </c>
      <c r="E958" s="32" t="s">
        <v>271</v>
      </c>
      <c r="F958" s="3"/>
      <c r="G958" s="71"/>
      <c r="H958" s="81"/>
      <c r="I958" s="81"/>
      <c r="J958" s="81"/>
      <c r="L958" s="8"/>
      <c r="M958" s="8"/>
      <c r="N958" s="8"/>
      <c r="O958" s="14"/>
      <c r="P958" s="3"/>
      <c r="Q958" s="3"/>
      <c r="R958" s="8" t="s">
        <v>2019</v>
      </c>
      <c r="T958" s="10">
        <v>2340</v>
      </c>
      <c r="U958" s="23" t="s">
        <v>914</v>
      </c>
    </row>
    <row r="959" spans="1:21" ht="38.25" customHeight="1">
      <c r="A959" s="59">
        <f aca="true" t="shared" si="40" ref="A959:A964">A958+1</f>
        <v>532</v>
      </c>
      <c r="B959" s="57" t="s">
        <v>2852</v>
      </c>
      <c r="C959" s="111" t="s">
        <v>1133</v>
      </c>
      <c r="D959" s="5" t="s">
        <v>2727</v>
      </c>
      <c r="E959" s="12">
        <f t="shared" si="39"/>
        <v>23000</v>
      </c>
      <c r="F959" s="3"/>
      <c r="G959" s="132"/>
      <c r="H959" s="132"/>
      <c r="I959" s="132"/>
      <c r="J959" s="132"/>
      <c r="L959" s="8" t="s">
        <v>1746</v>
      </c>
      <c r="M959" s="8" t="s">
        <v>2498</v>
      </c>
      <c r="N959" s="8" t="s">
        <v>2216</v>
      </c>
      <c r="O959" s="14">
        <v>0.85</v>
      </c>
      <c r="P959" s="37"/>
      <c r="Q959" s="3"/>
      <c r="R959" s="8" t="s">
        <v>2020</v>
      </c>
      <c r="T959" s="10">
        <v>700</v>
      </c>
      <c r="U959" s="23">
        <v>1</v>
      </c>
    </row>
    <row r="960" spans="1:21" ht="66.75" customHeight="1">
      <c r="A960" s="59">
        <f t="shared" si="40"/>
        <v>533</v>
      </c>
      <c r="B960" s="57" t="s">
        <v>2853</v>
      </c>
      <c r="C960" s="111" t="s">
        <v>1133</v>
      </c>
      <c r="D960" s="5" t="s">
        <v>2727</v>
      </c>
      <c r="E960" s="12">
        <f t="shared" si="39"/>
        <v>24000</v>
      </c>
      <c r="F960" s="3" t="s">
        <v>2122</v>
      </c>
      <c r="G960" s="132"/>
      <c r="H960" s="132"/>
      <c r="I960" s="132"/>
      <c r="J960" s="132"/>
      <c r="K960" s="54" t="s">
        <v>59</v>
      </c>
      <c r="L960" s="8" t="s">
        <v>1746</v>
      </c>
      <c r="M960" s="8" t="s">
        <v>2498</v>
      </c>
      <c r="N960" s="8" t="s">
        <v>62</v>
      </c>
      <c r="O960" s="14">
        <v>0.8</v>
      </c>
      <c r="P960" s="37" t="s">
        <v>63</v>
      </c>
      <c r="Q960" s="3" t="s">
        <v>1351</v>
      </c>
      <c r="R960" s="8" t="s">
        <v>2021</v>
      </c>
      <c r="T960" s="10">
        <v>700</v>
      </c>
      <c r="U960" s="23">
        <v>1</v>
      </c>
    </row>
    <row r="961" spans="1:21" ht="38.25" customHeight="1">
      <c r="A961" s="59">
        <f t="shared" si="40"/>
        <v>534</v>
      </c>
      <c r="B961" s="57" t="s">
        <v>2023</v>
      </c>
      <c r="C961" s="111" t="s">
        <v>1133</v>
      </c>
      <c r="D961" s="5" t="s">
        <v>2727</v>
      </c>
      <c r="E961" s="12">
        <f t="shared" si="39"/>
        <v>30000</v>
      </c>
      <c r="F961" s="3"/>
      <c r="G961" s="132"/>
      <c r="H961" s="132"/>
      <c r="I961" s="132"/>
      <c r="J961" s="132"/>
      <c r="L961" s="8" t="s">
        <v>1746</v>
      </c>
      <c r="M961" s="8" t="s">
        <v>2498</v>
      </c>
      <c r="N961" s="8" t="s">
        <v>2198</v>
      </c>
      <c r="O961" s="14">
        <v>0.85</v>
      </c>
      <c r="P961" s="37"/>
      <c r="Q961" s="3"/>
      <c r="R961" s="8" t="s">
        <v>2022</v>
      </c>
      <c r="T961" s="10">
        <v>700</v>
      </c>
      <c r="U961" s="23">
        <v>1</v>
      </c>
    </row>
    <row r="962" spans="1:21" ht="38.25" customHeight="1">
      <c r="A962" s="59">
        <f t="shared" si="40"/>
        <v>535</v>
      </c>
      <c r="B962" s="57" t="s">
        <v>1332</v>
      </c>
      <c r="C962" s="111" t="s">
        <v>1133</v>
      </c>
      <c r="D962" s="5" t="s">
        <v>2727</v>
      </c>
      <c r="E962" s="12">
        <f t="shared" si="39"/>
        <v>35000</v>
      </c>
      <c r="F962" s="3"/>
      <c r="G962" s="132"/>
      <c r="H962" s="132"/>
      <c r="I962" s="132"/>
      <c r="J962" s="132"/>
      <c r="L962" s="8" t="s">
        <v>1746</v>
      </c>
      <c r="M962" s="8" t="s">
        <v>2498</v>
      </c>
      <c r="N962" s="8" t="s">
        <v>2199</v>
      </c>
      <c r="O962" s="14">
        <v>0.85</v>
      </c>
      <c r="P962" s="37"/>
      <c r="Q962" s="3"/>
      <c r="R962" s="8" t="s">
        <v>2024</v>
      </c>
      <c r="T962" s="10">
        <v>700</v>
      </c>
      <c r="U962" s="23">
        <v>1</v>
      </c>
    </row>
    <row r="963" spans="1:21" ht="38.25" customHeight="1">
      <c r="A963" s="59">
        <f t="shared" si="40"/>
        <v>536</v>
      </c>
      <c r="B963" s="57" t="s">
        <v>2026</v>
      </c>
      <c r="C963" s="111" t="s">
        <v>1133</v>
      </c>
      <c r="D963" s="5" t="s">
        <v>2727</v>
      </c>
      <c r="E963" s="12">
        <f t="shared" si="39"/>
        <v>33000</v>
      </c>
      <c r="F963" s="3"/>
      <c r="G963" s="132"/>
      <c r="H963" s="132"/>
      <c r="I963" s="132"/>
      <c r="J963" s="132"/>
      <c r="L963" s="8" t="s">
        <v>1746</v>
      </c>
      <c r="M963" s="8" t="s">
        <v>2498</v>
      </c>
      <c r="N963" s="8" t="s">
        <v>2200</v>
      </c>
      <c r="O963" s="14">
        <v>0.85</v>
      </c>
      <c r="P963" s="37"/>
      <c r="Q963" s="3"/>
      <c r="R963" s="8" t="s">
        <v>2025</v>
      </c>
      <c r="T963" s="10">
        <v>700</v>
      </c>
      <c r="U963" s="23">
        <v>1</v>
      </c>
    </row>
    <row r="964" spans="1:21" ht="38.25" customHeight="1">
      <c r="A964" s="59">
        <f t="shared" si="40"/>
        <v>537</v>
      </c>
      <c r="B964" s="57" t="s">
        <v>2028</v>
      </c>
      <c r="C964" s="111" t="s">
        <v>1133</v>
      </c>
      <c r="D964" s="5" t="s">
        <v>2727</v>
      </c>
      <c r="E964" s="12">
        <f t="shared" si="39"/>
        <v>18000</v>
      </c>
      <c r="F964" s="3"/>
      <c r="G964" s="132"/>
      <c r="H964" s="132"/>
      <c r="I964" s="132"/>
      <c r="J964" s="132"/>
      <c r="L964" s="8" t="s">
        <v>1746</v>
      </c>
      <c r="M964" s="8" t="s">
        <v>2498</v>
      </c>
      <c r="N964" s="8" t="s">
        <v>2201</v>
      </c>
      <c r="O964" s="14">
        <v>0.85</v>
      </c>
      <c r="P964" s="37"/>
      <c r="Q964" s="3"/>
      <c r="R964" s="8" t="s">
        <v>2027</v>
      </c>
      <c r="T964" s="10">
        <v>700</v>
      </c>
      <c r="U964" s="23">
        <v>1</v>
      </c>
    </row>
    <row r="965" spans="1:21" ht="38.25" customHeight="1">
      <c r="A965" s="59">
        <f>A964</f>
        <v>537</v>
      </c>
      <c r="B965" s="18" t="str">
        <f>B964</f>
        <v>SONS AND LOVERS                     </v>
      </c>
      <c r="C965" s="112" t="s">
        <v>1133</v>
      </c>
      <c r="D965" s="31" t="s">
        <v>264</v>
      </c>
      <c r="E965" s="32" t="s">
        <v>271</v>
      </c>
      <c r="F965" s="3"/>
      <c r="G965" s="71"/>
      <c r="H965" s="81"/>
      <c r="I965" s="81"/>
      <c r="J965" s="81"/>
      <c r="L965" s="8"/>
      <c r="M965" s="8"/>
      <c r="N965" s="8"/>
      <c r="O965" s="14"/>
      <c r="P965" s="3"/>
      <c r="Q965" s="3"/>
      <c r="R965" s="8" t="s">
        <v>2029</v>
      </c>
      <c r="T965" s="10">
        <v>2340</v>
      </c>
      <c r="U965" s="23" t="s">
        <v>914</v>
      </c>
    </row>
    <row r="966" spans="1:21" ht="38.25" customHeight="1">
      <c r="A966" s="59">
        <f>A965+1</f>
        <v>538</v>
      </c>
      <c r="B966" s="57" t="s">
        <v>2031</v>
      </c>
      <c r="C966" s="111" t="s">
        <v>1133</v>
      </c>
      <c r="D966" s="5" t="s">
        <v>2727</v>
      </c>
      <c r="E966" s="12">
        <f t="shared" si="39"/>
        <v>35000</v>
      </c>
      <c r="F966" s="3"/>
      <c r="G966" s="132"/>
      <c r="H966" s="132"/>
      <c r="I966" s="132"/>
      <c r="J966" s="132"/>
      <c r="L966" s="8" t="s">
        <v>1746</v>
      </c>
      <c r="M966" s="8" t="s">
        <v>2498</v>
      </c>
      <c r="N966" s="8" t="s">
        <v>2202</v>
      </c>
      <c r="O966" s="14">
        <v>0.9</v>
      </c>
      <c r="P966" s="37"/>
      <c r="Q966" s="3"/>
      <c r="R966" s="8" t="s">
        <v>2030</v>
      </c>
      <c r="T966" s="10">
        <v>700</v>
      </c>
      <c r="U966" s="23">
        <v>1</v>
      </c>
    </row>
    <row r="967" spans="1:21" ht="38.25" customHeight="1">
      <c r="A967" s="59">
        <f>A966+1</f>
        <v>539</v>
      </c>
      <c r="B967" s="57" t="s">
        <v>2033</v>
      </c>
      <c r="C967" s="111" t="s">
        <v>1133</v>
      </c>
      <c r="D967" s="5" t="s">
        <v>2727</v>
      </c>
      <c r="E967" s="12">
        <f t="shared" si="39"/>
        <v>20000</v>
      </c>
      <c r="F967" s="3"/>
      <c r="G967" s="132"/>
      <c r="H967" s="132"/>
      <c r="I967" s="132"/>
      <c r="J967" s="132"/>
      <c r="L967" s="8" t="s">
        <v>1746</v>
      </c>
      <c r="M967" s="8" t="s">
        <v>2498</v>
      </c>
      <c r="N967" s="8" t="s">
        <v>2203</v>
      </c>
      <c r="O967" s="14">
        <v>0.82</v>
      </c>
      <c r="P967" s="37"/>
      <c r="Q967" s="3"/>
      <c r="R967" s="8" t="s">
        <v>2032</v>
      </c>
      <c r="T967" s="10">
        <v>700</v>
      </c>
      <c r="U967" s="23">
        <v>1</v>
      </c>
    </row>
    <row r="968" spans="1:21" ht="38.25" customHeight="1">
      <c r="A968" s="59">
        <f aca="true" t="shared" si="41" ref="A968:B970">A967</f>
        <v>539</v>
      </c>
      <c r="B968" s="18" t="str">
        <f t="shared" si="41"/>
        <v>STORY OF THE INTERNET               </v>
      </c>
      <c r="C968" s="112" t="s">
        <v>1133</v>
      </c>
      <c r="D968" s="31" t="s">
        <v>264</v>
      </c>
      <c r="E968" s="32" t="s">
        <v>272</v>
      </c>
      <c r="F968" s="3"/>
      <c r="G968" s="71"/>
      <c r="H968" s="81"/>
      <c r="I968" s="81"/>
      <c r="J968" s="81"/>
      <c r="L968" s="8"/>
      <c r="M968" s="8"/>
      <c r="N968" s="8"/>
      <c r="O968" s="14"/>
      <c r="P968" s="3"/>
      <c r="Q968" s="3"/>
      <c r="R968" s="8" t="s">
        <v>2034</v>
      </c>
      <c r="T968" s="160">
        <v>2500</v>
      </c>
      <c r="U968" s="23" t="s">
        <v>3000</v>
      </c>
    </row>
    <row r="969" spans="1:21" ht="38.25" customHeight="1">
      <c r="A969" s="59">
        <f t="shared" si="41"/>
        <v>539</v>
      </c>
      <c r="B969" s="18" t="str">
        <f t="shared" si="41"/>
        <v>STORY OF THE INTERNET               </v>
      </c>
      <c r="C969" s="112" t="s">
        <v>1133</v>
      </c>
      <c r="D969" s="31" t="s">
        <v>264</v>
      </c>
      <c r="E969" s="32" t="s">
        <v>271</v>
      </c>
      <c r="F969" s="3"/>
      <c r="G969" s="71"/>
      <c r="H969" s="81"/>
      <c r="I969" s="81"/>
      <c r="J969" s="81"/>
      <c r="L969" s="8"/>
      <c r="M969" s="8"/>
      <c r="N969" s="8"/>
      <c r="O969" s="14"/>
      <c r="P969" s="3"/>
      <c r="Q969" s="3"/>
      <c r="R969" s="8" t="s">
        <v>2035</v>
      </c>
      <c r="T969" s="10">
        <v>2340</v>
      </c>
      <c r="U969" s="23" t="s">
        <v>914</v>
      </c>
    </row>
    <row r="970" spans="1:21" ht="38.25" customHeight="1">
      <c r="A970" s="59">
        <f t="shared" si="41"/>
        <v>539</v>
      </c>
      <c r="B970" s="18" t="str">
        <f t="shared" si="41"/>
        <v>STORY OF THE INTERNET               </v>
      </c>
      <c r="C970" s="112" t="s">
        <v>1133</v>
      </c>
      <c r="D970" s="31" t="s">
        <v>264</v>
      </c>
      <c r="E970" s="32" t="s">
        <v>271</v>
      </c>
      <c r="F970" s="3"/>
      <c r="G970" s="71"/>
      <c r="H970" s="81"/>
      <c r="I970" s="81"/>
      <c r="J970" s="81"/>
      <c r="L970" s="8"/>
      <c r="M970" s="8"/>
      <c r="N970" s="8"/>
      <c r="O970" s="14"/>
      <c r="P970" s="3"/>
      <c r="Q970" s="3"/>
      <c r="R970" s="8" t="s">
        <v>2036</v>
      </c>
      <c r="T970" s="10">
        <v>2340</v>
      </c>
      <c r="U970" s="23" t="s">
        <v>914</v>
      </c>
    </row>
    <row r="971" spans="1:21" ht="38.25" customHeight="1">
      <c r="A971" s="59">
        <f>A970+1</f>
        <v>540</v>
      </c>
      <c r="B971" s="57" t="s">
        <v>2854</v>
      </c>
      <c r="C971" s="111" t="s">
        <v>1133</v>
      </c>
      <c r="D971" s="5" t="s">
        <v>2727</v>
      </c>
      <c r="E971" s="12">
        <f t="shared" si="39"/>
        <v>19000</v>
      </c>
      <c r="F971" s="3"/>
      <c r="G971" s="132"/>
      <c r="H971" s="132"/>
      <c r="I971" s="132"/>
      <c r="J971" s="132"/>
      <c r="L971" s="8" t="s">
        <v>1746</v>
      </c>
      <c r="M971" s="8" t="s">
        <v>2498</v>
      </c>
      <c r="N971" s="8" t="s">
        <v>2204</v>
      </c>
      <c r="O971" s="14">
        <v>0.9</v>
      </c>
      <c r="P971" s="37"/>
      <c r="Q971" s="3"/>
      <c r="R971" s="8" t="s">
        <v>2791</v>
      </c>
      <c r="T971" s="10">
        <v>700</v>
      </c>
      <c r="U971" s="23">
        <v>1</v>
      </c>
    </row>
    <row r="972" spans="1:21" ht="38.25" customHeight="1">
      <c r="A972" s="59">
        <f>A971+1</f>
        <v>541</v>
      </c>
      <c r="B972" s="57" t="s">
        <v>2855</v>
      </c>
      <c r="C972" s="111" t="s">
        <v>1133</v>
      </c>
      <c r="D972" s="5" t="s">
        <v>2727</v>
      </c>
      <c r="E972" s="12">
        <f t="shared" si="39"/>
        <v>24000</v>
      </c>
      <c r="F972" s="3"/>
      <c r="G972" s="132"/>
      <c r="H972" s="132"/>
      <c r="I972" s="132"/>
      <c r="J972" s="132"/>
      <c r="L972" s="8" t="s">
        <v>1746</v>
      </c>
      <c r="M972" s="8" t="s">
        <v>2498</v>
      </c>
      <c r="N972" s="8" t="s">
        <v>2205</v>
      </c>
      <c r="O972" s="14">
        <v>0.85</v>
      </c>
      <c r="P972" s="37"/>
      <c r="Q972" s="3"/>
      <c r="R972" s="8" t="s">
        <v>2792</v>
      </c>
      <c r="T972" s="10">
        <v>700</v>
      </c>
      <c r="U972" s="23">
        <v>1</v>
      </c>
    </row>
    <row r="973" spans="1:21" ht="38.25" customHeight="1">
      <c r="A973" s="59">
        <f>A972</f>
        <v>541</v>
      </c>
      <c r="B973" s="18" t="str">
        <f>B972</f>
        <v>SURGEON OF CROWTHORNE, The </v>
      </c>
      <c r="C973" s="112" t="s">
        <v>1133</v>
      </c>
      <c r="D973" s="31" t="s">
        <v>264</v>
      </c>
      <c r="E973" s="32" t="s">
        <v>271</v>
      </c>
      <c r="F973" s="3"/>
      <c r="G973" s="71"/>
      <c r="H973" s="81"/>
      <c r="I973" s="81"/>
      <c r="J973" s="81"/>
      <c r="L973" s="8"/>
      <c r="M973" s="8"/>
      <c r="N973" s="8"/>
      <c r="O973" s="14"/>
      <c r="P973" s="3"/>
      <c r="Q973" s="3"/>
      <c r="R973" s="8" t="s">
        <v>2793</v>
      </c>
      <c r="T973" s="10">
        <v>2340</v>
      </c>
      <c r="U973" s="23" t="s">
        <v>914</v>
      </c>
    </row>
    <row r="974" spans="1:21" ht="38.25" customHeight="1">
      <c r="A974" s="59">
        <f>A973+1</f>
        <v>542</v>
      </c>
      <c r="B974" s="57" t="s">
        <v>2856</v>
      </c>
      <c r="C974" s="111" t="s">
        <v>1133</v>
      </c>
      <c r="D974" s="5" t="s">
        <v>2727</v>
      </c>
      <c r="E974" s="12">
        <f t="shared" si="39"/>
        <v>39000</v>
      </c>
      <c r="F974" s="3"/>
      <c r="G974" s="132"/>
      <c r="H974" s="132"/>
      <c r="I974" s="132"/>
      <c r="J974" s="132"/>
      <c r="L974" s="8" t="s">
        <v>1746</v>
      </c>
      <c r="M974" s="8" t="s">
        <v>2498</v>
      </c>
      <c r="N974" s="8" t="s">
        <v>2206</v>
      </c>
      <c r="O974" s="14">
        <v>0.85</v>
      </c>
      <c r="P974" s="37"/>
      <c r="Q974" s="3"/>
      <c r="R974" s="8" t="s">
        <v>2794</v>
      </c>
      <c r="T974" s="10">
        <v>700</v>
      </c>
      <c r="U974" s="23">
        <v>1</v>
      </c>
    </row>
    <row r="975" spans="1:21" ht="57" customHeight="1">
      <c r="A975" s="59">
        <f>A974+1</f>
        <v>543</v>
      </c>
      <c r="B975" s="57" t="s">
        <v>2857</v>
      </c>
      <c r="C975" s="111" t="s">
        <v>1133</v>
      </c>
      <c r="D975" s="5" t="s">
        <v>2727</v>
      </c>
      <c r="E975" s="12">
        <f t="shared" si="39"/>
        <v>25000</v>
      </c>
      <c r="F975" s="3" t="s">
        <v>290</v>
      </c>
      <c r="G975" s="132"/>
      <c r="H975" s="132"/>
      <c r="I975" s="132"/>
      <c r="J975" s="132"/>
      <c r="K975" s="54" t="s">
        <v>1617</v>
      </c>
      <c r="L975" s="8" t="s">
        <v>1746</v>
      </c>
      <c r="M975" s="8" t="s">
        <v>2498</v>
      </c>
      <c r="N975" s="8" t="s">
        <v>60</v>
      </c>
      <c r="O975" s="14">
        <v>0.85</v>
      </c>
      <c r="P975" s="37" t="s">
        <v>3176</v>
      </c>
      <c r="Q975" s="3" t="s">
        <v>1351</v>
      </c>
      <c r="R975" s="8" t="s">
        <v>281</v>
      </c>
      <c r="T975" s="10">
        <v>700</v>
      </c>
      <c r="U975" s="23">
        <v>1</v>
      </c>
    </row>
    <row r="976" spans="1:21" ht="38.25" customHeight="1">
      <c r="A976" s="59">
        <f>A975</f>
        <v>543</v>
      </c>
      <c r="B976" s="18" t="str">
        <f>B975</f>
        <v>TALENTED MR RIPLEY, The     </v>
      </c>
      <c r="C976" s="112" t="s">
        <v>1133</v>
      </c>
      <c r="D976" s="31" t="s">
        <v>264</v>
      </c>
      <c r="E976" s="32" t="s">
        <v>271</v>
      </c>
      <c r="F976" s="3"/>
      <c r="G976" s="71"/>
      <c r="H976" s="81"/>
      <c r="I976" s="81"/>
      <c r="J976" s="81"/>
      <c r="L976" s="8"/>
      <c r="M976" s="8"/>
      <c r="N976" s="8"/>
      <c r="O976" s="14"/>
      <c r="P976" s="3"/>
      <c r="Q976" s="3"/>
      <c r="R976" s="8" t="s">
        <v>282</v>
      </c>
      <c r="T976" s="10">
        <v>2340</v>
      </c>
      <c r="U976" s="23" t="s">
        <v>914</v>
      </c>
    </row>
    <row r="977" spans="1:21" ht="38.25" customHeight="1">
      <c r="A977" s="59">
        <f>A976+1</f>
        <v>544</v>
      </c>
      <c r="B977" s="57" t="s">
        <v>1780</v>
      </c>
      <c r="C977" s="111" t="s">
        <v>1133</v>
      </c>
      <c r="D977" s="5" t="s">
        <v>2727</v>
      </c>
      <c r="E977" s="12">
        <f>IF(L977*M977*N977*O977&gt;10000,FLOOR(L977*M977*N977*O977,1000),FLOOR(L977*M977*N977*O977,100))</f>
        <v>29000</v>
      </c>
      <c r="F977" s="3"/>
      <c r="G977" s="132"/>
      <c r="H977" s="132"/>
      <c r="I977" s="132"/>
      <c r="J977" s="132"/>
      <c r="K977" s="54" t="s">
        <v>3167</v>
      </c>
      <c r="L977" s="8" t="s">
        <v>1746</v>
      </c>
      <c r="M977" s="8" t="s">
        <v>2498</v>
      </c>
      <c r="N977" s="8" t="s">
        <v>122</v>
      </c>
      <c r="O977" s="14">
        <v>0.87</v>
      </c>
      <c r="P977" s="37"/>
      <c r="Q977" s="3"/>
      <c r="R977" s="8" t="s">
        <v>285</v>
      </c>
      <c r="T977" s="10">
        <v>700</v>
      </c>
      <c r="U977" s="23">
        <v>1</v>
      </c>
    </row>
    <row r="978" spans="1:21" ht="38.25" customHeight="1">
      <c r="A978" s="59">
        <f>A977+1</f>
        <v>545</v>
      </c>
      <c r="B978" s="57" t="s">
        <v>284</v>
      </c>
      <c r="C978" s="111" t="s">
        <v>1133</v>
      </c>
      <c r="D978" s="5" t="s">
        <v>2727</v>
      </c>
      <c r="E978" s="12">
        <f t="shared" si="39"/>
        <v>24000</v>
      </c>
      <c r="F978" s="3"/>
      <c r="G978" s="132"/>
      <c r="H978" s="132"/>
      <c r="I978" s="132"/>
      <c r="J978" s="132"/>
      <c r="K978" s="54" t="s">
        <v>3166</v>
      </c>
      <c r="L978" s="8" t="s">
        <v>1746</v>
      </c>
      <c r="M978" s="8" t="s">
        <v>2498</v>
      </c>
      <c r="N978" s="8" t="s">
        <v>1832</v>
      </c>
      <c r="O978" s="14">
        <v>0.8</v>
      </c>
      <c r="P978" s="37"/>
      <c r="Q978" s="3"/>
      <c r="R978" s="8" t="s">
        <v>283</v>
      </c>
      <c r="T978" s="10">
        <v>700</v>
      </c>
      <c r="U978" s="23">
        <v>1</v>
      </c>
    </row>
    <row r="979" spans="1:21" ht="38.25" customHeight="1">
      <c r="A979" s="59">
        <f>A978+1</f>
        <v>546</v>
      </c>
      <c r="B979" s="57" t="s">
        <v>1782</v>
      </c>
      <c r="C979" s="111" t="s">
        <v>1133</v>
      </c>
      <c r="D979" s="5" t="s">
        <v>2727</v>
      </c>
      <c r="E979" s="12">
        <f t="shared" si="39"/>
        <v>28000</v>
      </c>
      <c r="F979" s="3"/>
      <c r="G979" s="132"/>
      <c r="H979" s="132"/>
      <c r="I979" s="132"/>
      <c r="J979" s="132"/>
      <c r="L979" s="8" t="s">
        <v>1746</v>
      </c>
      <c r="M979" s="8" t="s">
        <v>2498</v>
      </c>
      <c r="N979" s="8" t="s">
        <v>2207</v>
      </c>
      <c r="O979" s="14">
        <v>0.85</v>
      </c>
      <c r="P979" s="37"/>
      <c r="Q979" s="3"/>
      <c r="R979" s="8" t="s">
        <v>1781</v>
      </c>
      <c r="T979" s="10">
        <v>700</v>
      </c>
      <c r="U979" s="23">
        <v>1</v>
      </c>
    </row>
    <row r="980" spans="1:21" ht="53.25" customHeight="1">
      <c r="A980" s="59">
        <f>A979+1</f>
        <v>547</v>
      </c>
      <c r="B980" s="57" t="s">
        <v>2858</v>
      </c>
      <c r="C980" s="111" t="s">
        <v>1133</v>
      </c>
      <c r="D980" s="5" t="s">
        <v>2727</v>
      </c>
      <c r="E980" s="12">
        <f t="shared" si="39"/>
        <v>24000</v>
      </c>
      <c r="F980" s="3" t="s">
        <v>2122</v>
      </c>
      <c r="G980" s="132"/>
      <c r="H980" s="132"/>
      <c r="I980" s="132"/>
      <c r="J980" s="132"/>
      <c r="K980" s="54" t="s">
        <v>59</v>
      </c>
      <c r="L980" s="8" t="s">
        <v>1746</v>
      </c>
      <c r="M980" s="8" t="s">
        <v>2498</v>
      </c>
      <c r="N980" s="8" t="s">
        <v>60</v>
      </c>
      <c r="O980" s="14">
        <v>0.8</v>
      </c>
      <c r="P980" s="37" t="s">
        <v>61</v>
      </c>
      <c r="Q980" s="3" t="s">
        <v>1351</v>
      </c>
      <c r="R980" s="8" t="s">
        <v>1783</v>
      </c>
      <c r="T980" s="10">
        <v>700</v>
      </c>
      <c r="U980" s="23">
        <v>1</v>
      </c>
    </row>
    <row r="981" spans="1:21" ht="38.25" customHeight="1">
      <c r="A981" s="59">
        <f>A980+1</f>
        <v>548</v>
      </c>
      <c r="B981" s="57" t="s">
        <v>2859</v>
      </c>
      <c r="C981" s="111" t="s">
        <v>1133</v>
      </c>
      <c r="D981" s="5" t="s">
        <v>2727</v>
      </c>
      <c r="E981" s="12">
        <f t="shared" si="39"/>
        <v>21000</v>
      </c>
      <c r="F981" s="3"/>
      <c r="G981" s="132"/>
      <c r="H981" s="132"/>
      <c r="I981" s="132"/>
      <c r="J981" s="132"/>
      <c r="L981" s="8" t="s">
        <v>1746</v>
      </c>
      <c r="M981" s="8" t="s">
        <v>2498</v>
      </c>
      <c r="N981" s="8" t="s">
        <v>1835</v>
      </c>
      <c r="O981" s="14">
        <v>0.8</v>
      </c>
      <c r="P981" s="37"/>
      <c r="Q981" s="3"/>
      <c r="R981" s="8" t="s">
        <v>1784</v>
      </c>
      <c r="T981" s="10">
        <v>700</v>
      </c>
      <c r="U981" s="23">
        <v>1</v>
      </c>
    </row>
    <row r="982" spans="1:21" ht="38.25" customHeight="1">
      <c r="A982" s="59">
        <f>A981</f>
        <v>548</v>
      </c>
      <c r="B982" s="18" t="str">
        <f>B981</f>
        <v>TWIST IN THE TALE, A          </v>
      </c>
      <c r="C982" s="112" t="s">
        <v>1133</v>
      </c>
      <c r="D982" s="31" t="s">
        <v>264</v>
      </c>
      <c r="E982" s="32" t="s">
        <v>271</v>
      </c>
      <c r="F982" s="3"/>
      <c r="G982" s="71"/>
      <c r="H982" s="81"/>
      <c r="I982" s="81"/>
      <c r="J982" s="81"/>
      <c r="L982" s="8"/>
      <c r="M982" s="8"/>
      <c r="N982" s="8"/>
      <c r="O982" s="14"/>
      <c r="P982" s="3"/>
      <c r="Q982" s="3"/>
      <c r="R982" s="8" t="s">
        <v>1146</v>
      </c>
      <c r="T982" s="10">
        <v>2340</v>
      </c>
      <c r="U982" s="23" t="s">
        <v>914</v>
      </c>
    </row>
    <row r="983" spans="1:21" ht="38.25" customHeight="1">
      <c r="A983" s="59">
        <f>A982+1</f>
        <v>549</v>
      </c>
      <c r="B983" s="57" t="s">
        <v>2860</v>
      </c>
      <c r="C983" s="111" t="s">
        <v>1133</v>
      </c>
      <c r="D983" s="5" t="s">
        <v>2727</v>
      </c>
      <c r="E983" s="12">
        <f t="shared" si="39"/>
        <v>20000</v>
      </c>
      <c r="F983" s="3"/>
      <c r="G983" s="132"/>
      <c r="H983" s="132"/>
      <c r="I983" s="132"/>
      <c r="J983" s="132"/>
      <c r="L983" s="8" t="s">
        <v>1746</v>
      </c>
      <c r="M983" s="8" t="s">
        <v>2498</v>
      </c>
      <c r="N983" s="8" t="s">
        <v>2208</v>
      </c>
      <c r="O983" s="14">
        <v>0.85</v>
      </c>
      <c r="P983" s="37"/>
      <c r="Q983" s="3"/>
      <c r="R983" s="8" t="s">
        <v>1147</v>
      </c>
      <c r="T983" s="10">
        <v>700</v>
      </c>
      <c r="U983" s="23">
        <v>1</v>
      </c>
    </row>
    <row r="984" spans="1:21" ht="38.25" customHeight="1">
      <c r="A984" s="59">
        <f>A983</f>
        <v>549</v>
      </c>
      <c r="B984" s="18" t="str">
        <f>B983</f>
        <v>WARDEN, The      </v>
      </c>
      <c r="C984" s="112" t="s">
        <v>1133</v>
      </c>
      <c r="D984" s="31" t="s">
        <v>264</v>
      </c>
      <c r="E984" s="32" t="s">
        <v>271</v>
      </c>
      <c r="F984" s="3"/>
      <c r="G984" s="71"/>
      <c r="H984" s="81"/>
      <c r="I984" s="81"/>
      <c r="J984" s="81"/>
      <c r="L984" s="8"/>
      <c r="M984" s="8"/>
      <c r="N984" s="8"/>
      <c r="O984" s="14"/>
      <c r="P984" s="3"/>
      <c r="Q984" s="3"/>
      <c r="R984" s="8" t="s">
        <v>1148</v>
      </c>
      <c r="T984" s="10">
        <v>2340</v>
      </c>
      <c r="U984" s="23" t="s">
        <v>914</v>
      </c>
    </row>
    <row r="985" spans="1:21" ht="38.25" customHeight="1">
      <c r="A985" s="59">
        <f>A984+1</f>
        <v>550</v>
      </c>
      <c r="B985" s="57" t="s">
        <v>2636</v>
      </c>
      <c r="C985" s="111" t="s">
        <v>1133</v>
      </c>
      <c r="D985" s="5" t="s">
        <v>2727</v>
      </c>
      <c r="E985" s="12">
        <f t="shared" si="39"/>
        <v>14000</v>
      </c>
      <c r="F985" s="3"/>
      <c r="G985" s="132"/>
      <c r="H985" s="132"/>
      <c r="I985" s="132"/>
      <c r="J985" s="132"/>
      <c r="L985" s="8" t="s">
        <v>1746</v>
      </c>
      <c r="M985" s="8" t="s">
        <v>2498</v>
      </c>
      <c r="N985" s="8" t="s">
        <v>2209</v>
      </c>
      <c r="O985" s="14">
        <v>0.85</v>
      </c>
      <c r="P985" s="37"/>
      <c r="Q985" s="3"/>
      <c r="R985" s="8" t="s">
        <v>2635</v>
      </c>
      <c r="T985" s="10">
        <v>700</v>
      </c>
      <c r="U985" s="23">
        <v>1</v>
      </c>
    </row>
    <row r="986" spans="1:21" ht="38.25" customHeight="1">
      <c r="A986" s="59">
        <f>A985</f>
        <v>550</v>
      </c>
      <c r="B986" s="18" t="str">
        <f>B985</f>
        <v>WEB                                 </v>
      </c>
      <c r="C986" s="112" t="s">
        <v>1133</v>
      </c>
      <c r="D986" s="31" t="s">
        <v>264</v>
      </c>
      <c r="E986" s="32" t="s">
        <v>271</v>
      </c>
      <c r="F986" s="3"/>
      <c r="G986" s="71"/>
      <c r="H986" s="81"/>
      <c r="I986" s="81"/>
      <c r="J986" s="81"/>
      <c r="L986" s="8"/>
      <c r="M986" s="8"/>
      <c r="N986" s="8"/>
      <c r="O986" s="14"/>
      <c r="P986" s="3"/>
      <c r="Q986" s="3"/>
      <c r="R986" s="8" t="s">
        <v>2637</v>
      </c>
      <c r="T986" s="10">
        <v>2340</v>
      </c>
      <c r="U986" s="23" t="s">
        <v>914</v>
      </c>
    </row>
    <row r="987" spans="1:21" ht="38.25" customHeight="1">
      <c r="A987" s="59">
        <f>A986+1</f>
        <v>551</v>
      </c>
      <c r="B987" s="57" t="s">
        <v>984</v>
      </c>
      <c r="C987" s="111" t="s">
        <v>1133</v>
      </c>
      <c r="D987" s="5" t="s">
        <v>2727</v>
      </c>
      <c r="E987" s="12">
        <f t="shared" si="39"/>
        <v>43000</v>
      </c>
      <c r="F987" s="3"/>
      <c r="G987" s="132"/>
      <c r="H987" s="132"/>
      <c r="I987" s="132"/>
      <c r="J987" s="132"/>
      <c r="K987" s="54" t="s">
        <v>3168</v>
      </c>
      <c r="L987" s="8" t="s">
        <v>81</v>
      </c>
      <c r="M987" s="8" t="s">
        <v>2116</v>
      </c>
      <c r="N987" s="8" t="s">
        <v>2210</v>
      </c>
      <c r="O987" s="14">
        <v>0.85</v>
      </c>
      <c r="P987" s="37"/>
      <c r="Q987" s="3"/>
      <c r="R987" s="8" t="s">
        <v>2638</v>
      </c>
      <c r="T987" s="10">
        <v>700</v>
      </c>
      <c r="U987" s="23">
        <v>1</v>
      </c>
    </row>
    <row r="988" spans="1:21" ht="38.25" customHeight="1">
      <c r="A988" s="60">
        <v>600</v>
      </c>
      <c r="B988" s="149" t="s">
        <v>1725</v>
      </c>
      <c r="C988" s="110" t="s">
        <v>1727</v>
      </c>
      <c r="D988" s="20" t="s">
        <v>2893</v>
      </c>
      <c r="E988" s="143" t="s">
        <v>674</v>
      </c>
      <c r="F988" s="143" t="s">
        <v>675</v>
      </c>
      <c r="G988" s="163"/>
      <c r="H988" s="81"/>
      <c r="I988" s="81"/>
      <c r="J988" s="81"/>
      <c r="K988" s="30" t="s">
        <v>1726</v>
      </c>
      <c r="L988" s="144" t="s">
        <v>670</v>
      </c>
      <c r="M988" s="144" t="s">
        <v>671</v>
      </c>
      <c r="N988" s="144" t="s">
        <v>672</v>
      </c>
      <c r="O988" s="145" t="s">
        <v>673</v>
      </c>
      <c r="P988" s="2" t="s">
        <v>485</v>
      </c>
      <c r="Q988" s="2" t="s">
        <v>676</v>
      </c>
      <c r="R988" s="146" t="s">
        <v>1155</v>
      </c>
      <c r="S988" s="147" t="s">
        <v>1155</v>
      </c>
      <c r="T988" s="146" t="s">
        <v>677</v>
      </c>
      <c r="U988" s="146">
        <f>SUM(U989:U1010)</f>
        <v>15</v>
      </c>
    </row>
    <row r="989" spans="1:21" ht="38.25" customHeight="1">
      <c r="A989" s="21">
        <v>601</v>
      </c>
      <c r="B989" s="62" t="s">
        <v>486</v>
      </c>
      <c r="C989" s="114" t="s">
        <v>487</v>
      </c>
      <c r="D989" s="83">
        <v>2500</v>
      </c>
      <c r="E989" s="12">
        <f aca="true" t="shared" si="42" ref="E989:E1006">IF(L989*M989*N989*O989&gt;10000,FLOOR(L989*M989*N989*O989,1000),FLOOR(L989*M989*N989*O989,100))</f>
        <v>24000</v>
      </c>
      <c r="F989" s="86"/>
      <c r="G989" s="131"/>
      <c r="H989" s="132"/>
      <c r="I989" s="132"/>
      <c r="J989" s="132"/>
      <c r="K989" s="84"/>
      <c r="L989" s="85">
        <v>11</v>
      </c>
      <c r="M989" s="85">
        <v>30</v>
      </c>
      <c r="N989" s="85">
        <v>88</v>
      </c>
      <c r="O989" s="78">
        <v>0.86</v>
      </c>
      <c r="P989" s="87"/>
      <c r="Q989" s="87"/>
      <c r="R989" s="88" t="s">
        <v>1307</v>
      </c>
      <c r="S989" s="68" t="s">
        <v>488</v>
      </c>
      <c r="T989" s="73">
        <v>680</v>
      </c>
      <c r="U989" s="89">
        <v>1</v>
      </c>
    </row>
    <row r="990" spans="1:21" ht="41.25" customHeight="1">
      <c r="A990" s="21">
        <f>A989</f>
        <v>601</v>
      </c>
      <c r="B990" s="64" t="str">
        <f>B989</f>
        <v>American Crime Stories</v>
      </c>
      <c r="C990" s="115" t="s">
        <v>487</v>
      </c>
      <c r="D990" s="164">
        <v>2500</v>
      </c>
      <c r="E990" s="32"/>
      <c r="F990" s="48"/>
      <c r="G990" s="71"/>
      <c r="H990" s="81"/>
      <c r="I990" s="81"/>
      <c r="J990" s="81"/>
      <c r="K990" s="77" t="s">
        <v>271</v>
      </c>
      <c r="L990" s="85"/>
      <c r="M990" s="85"/>
      <c r="N990" s="85"/>
      <c r="O990" s="78"/>
      <c r="P990" s="43" t="s">
        <v>489</v>
      </c>
      <c r="Q990" s="16"/>
      <c r="R990" s="67" t="s">
        <v>1307</v>
      </c>
      <c r="S990" s="72" t="s">
        <v>490</v>
      </c>
      <c r="T990" s="73">
        <v>4500</v>
      </c>
      <c r="U990" s="70" t="s">
        <v>914</v>
      </c>
    </row>
    <row r="991" spans="1:21" ht="38.25" customHeight="1">
      <c r="A991" s="21">
        <v>602</v>
      </c>
      <c r="B991" s="61" t="s">
        <v>491</v>
      </c>
      <c r="C991" s="114" t="s">
        <v>487</v>
      </c>
      <c r="D991" s="83">
        <v>2500</v>
      </c>
      <c r="E991" s="12">
        <f t="shared" si="42"/>
        <v>29000</v>
      </c>
      <c r="F991" s="48"/>
      <c r="G991" s="132"/>
      <c r="H991" s="132"/>
      <c r="I991" s="132"/>
      <c r="J991" s="132"/>
      <c r="K991" s="77"/>
      <c r="L991" s="85">
        <v>11</v>
      </c>
      <c r="M991" s="85">
        <v>30</v>
      </c>
      <c r="N991" s="85">
        <v>104</v>
      </c>
      <c r="O991" s="78">
        <v>0.86</v>
      </c>
      <c r="P991" s="43"/>
      <c r="Q991" s="16"/>
      <c r="R991" s="67" t="s">
        <v>1307</v>
      </c>
      <c r="S991" s="72" t="s">
        <v>492</v>
      </c>
      <c r="T991" s="73">
        <v>680</v>
      </c>
      <c r="U991" s="70">
        <v>1</v>
      </c>
    </row>
    <row r="992" spans="1:21" ht="38.25" customHeight="1">
      <c r="A992" s="21">
        <v>603</v>
      </c>
      <c r="B992" s="61" t="s">
        <v>493</v>
      </c>
      <c r="C992" s="114" t="s">
        <v>487</v>
      </c>
      <c r="D992" s="83">
        <v>2500</v>
      </c>
      <c r="E992" s="12">
        <f t="shared" si="42"/>
        <v>26000</v>
      </c>
      <c r="F992" s="48"/>
      <c r="G992" s="132"/>
      <c r="H992" s="132"/>
      <c r="I992" s="132"/>
      <c r="J992" s="132"/>
      <c r="K992" s="77"/>
      <c r="L992" s="85">
        <v>11</v>
      </c>
      <c r="M992" s="85">
        <v>30</v>
      </c>
      <c r="N992" s="85">
        <v>93</v>
      </c>
      <c r="O992" s="78">
        <v>0.86</v>
      </c>
      <c r="P992" s="43"/>
      <c r="Q992" s="16"/>
      <c r="R992" s="67" t="s">
        <v>1307</v>
      </c>
      <c r="S992" s="72" t="s">
        <v>494</v>
      </c>
      <c r="T992" s="73">
        <v>680</v>
      </c>
      <c r="U992" s="70">
        <v>1</v>
      </c>
    </row>
    <row r="993" spans="1:21" ht="38.25" customHeight="1">
      <c r="A993" s="21">
        <v>604</v>
      </c>
      <c r="B993" s="61" t="s">
        <v>495</v>
      </c>
      <c r="C993" s="114" t="s">
        <v>487</v>
      </c>
      <c r="D993" s="83">
        <v>2500</v>
      </c>
      <c r="E993" s="12">
        <f>IF(L993*M993*N993*O993&gt;10000,FLOOR(L993*M993*N993*O993,1000),FLOOR(L993*M993*N993*O993,100))</f>
        <v>21000</v>
      </c>
      <c r="F993" s="48"/>
      <c r="G993" s="132"/>
      <c r="H993" s="132"/>
      <c r="I993" s="132"/>
      <c r="J993" s="132"/>
      <c r="K993" s="77"/>
      <c r="L993" s="85">
        <v>11</v>
      </c>
      <c r="M993" s="85">
        <v>30</v>
      </c>
      <c r="N993" s="85">
        <v>75</v>
      </c>
      <c r="O993" s="78">
        <v>0.86</v>
      </c>
      <c r="P993" s="43"/>
      <c r="Q993" s="16"/>
      <c r="R993" s="67" t="s">
        <v>1307</v>
      </c>
      <c r="S993" s="72" t="s">
        <v>496</v>
      </c>
      <c r="T993" s="73">
        <v>680</v>
      </c>
      <c r="U993" s="70">
        <v>1</v>
      </c>
    </row>
    <row r="994" spans="1:21" ht="38.25" customHeight="1">
      <c r="A994" s="21">
        <v>605</v>
      </c>
      <c r="B994" s="61" t="s">
        <v>497</v>
      </c>
      <c r="C994" s="114" t="s">
        <v>487</v>
      </c>
      <c r="D994" s="83">
        <v>2500</v>
      </c>
      <c r="E994" s="12">
        <f t="shared" si="42"/>
        <v>28000</v>
      </c>
      <c r="F994" s="48"/>
      <c r="G994" s="132"/>
      <c r="H994" s="132"/>
      <c r="I994" s="132"/>
      <c r="J994" s="132"/>
      <c r="K994" s="77"/>
      <c r="L994" s="85">
        <v>11</v>
      </c>
      <c r="M994" s="85">
        <v>30</v>
      </c>
      <c r="N994" s="85">
        <v>99.2</v>
      </c>
      <c r="O994" s="78">
        <v>0.86</v>
      </c>
      <c r="P994" s="43"/>
      <c r="Q994" s="16"/>
      <c r="R994" s="67" t="s">
        <v>1307</v>
      </c>
      <c r="S994" s="72" t="s">
        <v>498</v>
      </c>
      <c r="T994" s="73">
        <v>680</v>
      </c>
      <c r="U994" s="70">
        <v>1</v>
      </c>
    </row>
    <row r="995" spans="1:21" ht="38.25" customHeight="1">
      <c r="A995" s="21">
        <v>606</v>
      </c>
      <c r="B995" s="61" t="s">
        <v>499</v>
      </c>
      <c r="C995" s="114" t="s">
        <v>487</v>
      </c>
      <c r="D995" s="83">
        <v>2500</v>
      </c>
      <c r="E995" s="12">
        <f t="shared" si="42"/>
        <v>26000</v>
      </c>
      <c r="F995" s="48"/>
      <c r="G995" s="132"/>
      <c r="H995" s="132"/>
      <c r="I995" s="132"/>
      <c r="J995" s="132"/>
      <c r="K995" s="77"/>
      <c r="L995" s="85">
        <v>11</v>
      </c>
      <c r="M995" s="85">
        <v>30</v>
      </c>
      <c r="N995" s="85">
        <v>92.5</v>
      </c>
      <c r="O995" s="78">
        <v>0.86</v>
      </c>
      <c r="P995" s="43"/>
      <c r="Q995" s="16"/>
      <c r="R995" s="67" t="s">
        <v>1307</v>
      </c>
      <c r="S995" s="72" t="s">
        <v>500</v>
      </c>
      <c r="T995" s="73">
        <v>680</v>
      </c>
      <c r="U995" s="70">
        <v>1</v>
      </c>
    </row>
    <row r="996" spans="1:21" ht="38.25" customHeight="1">
      <c r="A996" s="21">
        <v>607</v>
      </c>
      <c r="B996" s="61" t="s">
        <v>501</v>
      </c>
      <c r="C996" s="114" t="s">
        <v>487</v>
      </c>
      <c r="D996" s="83">
        <v>2500</v>
      </c>
      <c r="E996" s="12">
        <f>IF(L996*M996*N996*O996&gt;10000,FLOOR(L996*M996*N996*O996,1000),FLOOR(L996*M996*N996*O996,100))</f>
        <v>28000</v>
      </c>
      <c r="F996" s="48" t="s">
        <v>871</v>
      </c>
      <c r="G996" s="132"/>
      <c r="H996" s="132"/>
      <c r="I996" s="132"/>
      <c r="J996" s="132"/>
      <c r="K996" s="77" t="s">
        <v>502</v>
      </c>
      <c r="L996" s="85">
        <v>11</v>
      </c>
      <c r="M996" s="85">
        <v>30</v>
      </c>
      <c r="N996" s="85">
        <v>98.7</v>
      </c>
      <c r="O996" s="78">
        <v>0.86</v>
      </c>
      <c r="P996" s="43" t="s">
        <v>503</v>
      </c>
      <c r="Q996" s="16" t="s">
        <v>982</v>
      </c>
      <c r="R996" s="67" t="s">
        <v>2969</v>
      </c>
      <c r="S996" s="72" t="s">
        <v>504</v>
      </c>
      <c r="T996" s="73">
        <v>680</v>
      </c>
      <c r="U996" s="70">
        <v>1</v>
      </c>
    </row>
    <row r="997" spans="1:21" ht="38.25" customHeight="1">
      <c r="A997" s="21">
        <v>608</v>
      </c>
      <c r="B997" s="61" t="s">
        <v>505</v>
      </c>
      <c r="C997" s="114" t="s">
        <v>487</v>
      </c>
      <c r="D997" s="83">
        <v>2500</v>
      </c>
      <c r="E997" s="12">
        <f t="shared" si="42"/>
        <v>26000</v>
      </c>
      <c r="F997" s="48"/>
      <c r="G997" s="132"/>
      <c r="H997" s="132"/>
      <c r="I997" s="132"/>
      <c r="J997" s="132"/>
      <c r="K997" s="77"/>
      <c r="L997" s="85">
        <v>11</v>
      </c>
      <c r="M997" s="85">
        <v>30</v>
      </c>
      <c r="N997" s="85">
        <v>94.5</v>
      </c>
      <c r="O997" s="78">
        <v>0.86</v>
      </c>
      <c r="P997" s="43" t="s">
        <v>506</v>
      </c>
      <c r="Q997" s="16"/>
      <c r="R997" s="67" t="s">
        <v>2969</v>
      </c>
      <c r="S997" s="72" t="s">
        <v>507</v>
      </c>
      <c r="T997" s="73">
        <v>680</v>
      </c>
      <c r="U997" s="70">
        <v>1</v>
      </c>
    </row>
    <row r="998" spans="1:21" ht="41.25" customHeight="1">
      <c r="A998" s="21">
        <f>A997</f>
        <v>608</v>
      </c>
      <c r="B998" s="64" t="str">
        <f>B997</f>
        <v>Jane Eyre</v>
      </c>
      <c r="C998" s="115" t="s">
        <v>487</v>
      </c>
      <c r="D998" s="164">
        <v>2500</v>
      </c>
      <c r="E998" s="32"/>
      <c r="F998" s="48"/>
      <c r="G998" s="71"/>
      <c r="H998" s="81"/>
      <c r="I998" s="81"/>
      <c r="J998" s="81"/>
      <c r="K998" s="77" t="s">
        <v>508</v>
      </c>
      <c r="L998" s="85"/>
      <c r="M998" s="85"/>
      <c r="N998" s="85"/>
      <c r="O998" s="78"/>
      <c r="P998" s="43"/>
      <c r="Q998" s="16"/>
      <c r="R998" s="67" t="s">
        <v>2969</v>
      </c>
      <c r="S998" s="72" t="s">
        <v>509</v>
      </c>
      <c r="T998" s="73">
        <v>4500</v>
      </c>
      <c r="U998" s="70" t="s">
        <v>1551</v>
      </c>
    </row>
    <row r="999" spans="1:21" ht="38.25" customHeight="1">
      <c r="A999" s="21">
        <v>609</v>
      </c>
      <c r="B999" s="61" t="s">
        <v>510</v>
      </c>
      <c r="C999" s="114" t="s">
        <v>487</v>
      </c>
      <c r="D999" s="90">
        <v>2500</v>
      </c>
      <c r="E999" s="42">
        <f>IF(L999*M999*N999*O999&gt;10000,FLOOR(L999*M999*N999*O999,1000),FLOOR(L999*M999*N999*O999,100))</f>
        <v>0</v>
      </c>
      <c r="F999" s="48" t="s">
        <v>1578</v>
      </c>
      <c r="G999" s="132"/>
      <c r="H999" s="132"/>
      <c r="I999" s="132"/>
      <c r="J999" s="132"/>
      <c r="K999" s="77" t="s">
        <v>511</v>
      </c>
      <c r="L999" s="85">
        <v>11</v>
      </c>
      <c r="M999" s="85">
        <v>30</v>
      </c>
      <c r="N999" s="124"/>
      <c r="O999" s="78">
        <v>0.86</v>
      </c>
      <c r="P999" s="43" t="s">
        <v>432</v>
      </c>
      <c r="Q999" s="16"/>
      <c r="R999" s="67" t="s">
        <v>434</v>
      </c>
      <c r="S999" s="72" t="s">
        <v>512</v>
      </c>
      <c r="T999" s="73">
        <v>680</v>
      </c>
      <c r="U999" s="70">
        <v>1</v>
      </c>
    </row>
    <row r="1000" spans="1:21" ht="38.25" customHeight="1">
      <c r="A1000" s="21">
        <v>610</v>
      </c>
      <c r="B1000" s="61" t="s">
        <v>513</v>
      </c>
      <c r="C1000" s="114" t="s">
        <v>487</v>
      </c>
      <c r="D1000" s="83">
        <v>2500</v>
      </c>
      <c r="E1000" s="12">
        <f t="shared" si="42"/>
        <v>25000</v>
      </c>
      <c r="F1000" s="48" t="s">
        <v>514</v>
      </c>
      <c r="G1000" s="132"/>
      <c r="H1000" s="132"/>
      <c r="I1000" s="132"/>
      <c r="J1000" s="132"/>
      <c r="K1000" s="77"/>
      <c r="L1000" s="85">
        <v>11</v>
      </c>
      <c r="M1000" s="85">
        <v>30</v>
      </c>
      <c r="N1000" s="85">
        <v>89</v>
      </c>
      <c r="O1000" s="78">
        <v>0.86</v>
      </c>
      <c r="P1000" s="43" t="s">
        <v>515</v>
      </c>
      <c r="Q1000" s="16" t="s">
        <v>982</v>
      </c>
      <c r="R1000" s="67" t="s">
        <v>2969</v>
      </c>
      <c r="S1000" s="72" t="s">
        <v>516</v>
      </c>
      <c r="T1000" s="73">
        <v>680</v>
      </c>
      <c r="U1000" s="70">
        <v>1</v>
      </c>
    </row>
    <row r="1001" spans="1:21" ht="38.25" customHeight="1">
      <c r="A1001" s="21">
        <v>611</v>
      </c>
      <c r="B1001" s="61" t="s">
        <v>517</v>
      </c>
      <c r="C1001" s="114" t="s">
        <v>487</v>
      </c>
      <c r="D1001" s="83">
        <v>2500</v>
      </c>
      <c r="E1001" s="12">
        <f>IF(L1001*M1001*N1001*O1001&gt;10000,FLOOR(L1001*M1001*N1001*O1001,1000),FLOOR(L1001*M1001*N1001*O1001,100))</f>
        <v>25000</v>
      </c>
      <c r="F1001" s="48" t="s">
        <v>2983</v>
      </c>
      <c r="G1001" s="132"/>
      <c r="H1001" s="132"/>
      <c r="I1001" s="132"/>
      <c r="J1001" s="132"/>
      <c r="K1001" s="77" t="s">
        <v>518</v>
      </c>
      <c r="L1001" s="85">
        <v>11</v>
      </c>
      <c r="M1001" s="85">
        <v>30</v>
      </c>
      <c r="N1001" s="85">
        <v>91</v>
      </c>
      <c r="O1001" s="78">
        <v>0.86</v>
      </c>
      <c r="P1001" s="43"/>
      <c r="Q1001" s="16" t="s">
        <v>982</v>
      </c>
      <c r="R1001" s="67" t="s">
        <v>2969</v>
      </c>
      <c r="S1001" s="72" t="s">
        <v>519</v>
      </c>
      <c r="T1001" s="73">
        <v>680</v>
      </c>
      <c r="U1001" s="70">
        <v>1</v>
      </c>
    </row>
    <row r="1002" spans="1:21" ht="38.25" customHeight="1">
      <c r="A1002" s="21">
        <v>612</v>
      </c>
      <c r="B1002" s="61" t="s">
        <v>520</v>
      </c>
      <c r="C1002" s="114" t="s">
        <v>487</v>
      </c>
      <c r="D1002" s="83">
        <v>2500</v>
      </c>
      <c r="E1002" s="12">
        <f t="shared" si="42"/>
        <v>25000</v>
      </c>
      <c r="F1002" s="48"/>
      <c r="G1002" s="132"/>
      <c r="H1002" s="132"/>
      <c r="I1002" s="132"/>
      <c r="J1002" s="132"/>
      <c r="K1002" s="77"/>
      <c r="L1002" s="85">
        <v>11</v>
      </c>
      <c r="M1002" s="85">
        <v>30</v>
      </c>
      <c r="N1002" s="85">
        <v>90</v>
      </c>
      <c r="O1002" s="78">
        <v>0.86</v>
      </c>
      <c r="P1002" s="43"/>
      <c r="Q1002" s="16"/>
      <c r="R1002" s="67" t="s">
        <v>2969</v>
      </c>
      <c r="S1002" s="72" t="s">
        <v>521</v>
      </c>
      <c r="T1002" s="73">
        <v>680</v>
      </c>
      <c r="U1002" s="70">
        <v>1</v>
      </c>
    </row>
    <row r="1003" spans="1:21" ht="41.25" customHeight="1">
      <c r="A1003" s="21">
        <f>A1002</f>
        <v>612</v>
      </c>
      <c r="B1003" s="64" t="str">
        <f>B1002</f>
        <v>Oliver Twist</v>
      </c>
      <c r="C1003" s="115" t="s">
        <v>487</v>
      </c>
      <c r="D1003" s="164">
        <v>2500</v>
      </c>
      <c r="E1003" s="32"/>
      <c r="F1003" s="48"/>
      <c r="G1003" s="71"/>
      <c r="H1003" s="81"/>
      <c r="I1003" s="81"/>
      <c r="J1003" s="81"/>
      <c r="K1003" s="77" t="s">
        <v>508</v>
      </c>
      <c r="L1003" s="85"/>
      <c r="M1003" s="85"/>
      <c r="N1003" s="85"/>
      <c r="O1003" s="78"/>
      <c r="P1003" s="43" t="s">
        <v>522</v>
      </c>
      <c r="Q1003" s="16"/>
      <c r="R1003" s="67" t="s">
        <v>2969</v>
      </c>
      <c r="S1003" s="72" t="s">
        <v>523</v>
      </c>
      <c r="T1003" s="73">
        <v>4500</v>
      </c>
      <c r="U1003" s="70" t="s">
        <v>1551</v>
      </c>
    </row>
    <row r="1004" spans="1:21" ht="38.25" customHeight="1">
      <c r="A1004" s="21">
        <v>613</v>
      </c>
      <c r="B1004" s="61" t="s">
        <v>524</v>
      </c>
      <c r="C1004" s="114" t="s">
        <v>487</v>
      </c>
      <c r="D1004" s="83">
        <v>2500</v>
      </c>
      <c r="E1004" s="12">
        <f t="shared" si="42"/>
        <v>27000</v>
      </c>
      <c r="F1004" s="48"/>
      <c r="G1004" s="132"/>
      <c r="H1004" s="132"/>
      <c r="I1004" s="132"/>
      <c r="J1004" s="132"/>
      <c r="K1004" s="77"/>
      <c r="L1004" s="85">
        <v>11</v>
      </c>
      <c r="M1004" s="85">
        <v>30</v>
      </c>
      <c r="N1004" s="85">
        <v>97</v>
      </c>
      <c r="O1004" s="78">
        <v>0.86</v>
      </c>
      <c r="P1004" s="43"/>
      <c r="Q1004" s="16"/>
      <c r="R1004" s="67" t="s">
        <v>2969</v>
      </c>
      <c r="S1004" s="72" t="s">
        <v>525</v>
      </c>
      <c r="T1004" s="73">
        <v>680</v>
      </c>
      <c r="U1004" s="70">
        <v>1</v>
      </c>
    </row>
    <row r="1005" spans="1:21" ht="41.25" customHeight="1">
      <c r="A1005" s="21">
        <f>A1004</f>
        <v>613</v>
      </c>
      <c r="B1005" s="64" t="str">
        <f>B1004</f>
        <v>Pride and Prejudice</v>
      </c>
      <c r="C1005" s="115" t="s">
        <v>487</v>
      </c>
      <c r="D1005" s="164">
        <v>2500</v>
      </c>
      <c r="E1005" s="32"/>
      <c r="F1005" s="48"/>
      <c r="G1005" s="71"/>
      <c r="H1005" s="81"/>
      <c r="I1005" s="81"/>
      <c r="J1005" s="81"/>
      <c r="K1005" s="77" t="s">
        <v>508</v>
      </c>
      <c r="L1005" s="85"/>
      <c r="M1005" s="85"/>
      <c r="N1005" s="85"/>
      <c r="O1005" s="78"/>
      <c r="P1005" s="43" t="s">
        <v>526</v>
      </c>
      <c r="Q1005" s="16"/>
      <c r="R1005" s="67" t="s">
        <v>2969</v>
      </c>
      <c r="S1005" s="72" t="s">
        <v>527</v>
      </c>
      <c r="T1005" s="73">
        <v>4500</v>
      </c>
      <c r="U1005" s="70" t="s">
        <v>1551</v>
      </c>
    </row>
    <row r="1006" spans="1:21" ht="38.25" customHeight="1">
      <c r="A1006" s="21">
        <v>614</v>
      </c>
      <c r="B1006" s="61" t="s">
        <v>528</v>
      </c>
      <c r="C1006" s="114" t="s">
        <v>487</v>
      </c>
      <c r="D1006" s="83">
        <v>2500</v>
      </c>
      <c r="E1006" s="12">
        <f t="shared" si="42"/>
        <v>31000</v>
      </c>
      <c r="F1006" s="48"/>
      <c r="G1006" s="132"/>
      <c r="H1006" s="132"/>
      <c r="I1006" s="132"/>
      <c r="J1006" s="132"/>
      <c r="K1006" s="77"/>
      <c r="L1006" s="85">
        <v>11</v>
      </c>
      <c r="M1006" s="85">
        <v>30</v>
      </c>
      <c r="N1006" s="85">
        <v>110</v>
      </c>
      <c r="O1006" s="78">
        <v>0.86</v>
      </c>
      <c r="P1006" s="43"/>
      <c r="Q1006" s="16"/>
      <c r="R1006" s="67" t="s">
        <v>2969</v>
      </c>
      <c r="S1006" s="72" t="s">
        <v>529</v>
      </c>
      <c r="T1006" s="73">
        <v>680</v>
      </c>
      <c r="U1006" s="70">
        <v>1</v>
      </c>
    </row>
    <row r="1007" spans="1:21" ht="41.25" customHeight="1">
      <c r="A1007" s="21">
        <f>A1006</f>
        <v>614</v>
      </c>
      <c r="B1007" s="64" t="str">
        <f>B1006</f>
        <v>Tess Of The d'Urbervilles</v>
      </c>
      <c r="C1007" s="115" t="s">
        <v>487</v>
      </c>
      <c r="D1007" s="164">
        <v>2500</v>
      </c>
      <c r="E1007" s="32"/>
      <c r="F1007" s="48"/>
      <c r="G1007" s="71"/>
      <c r="H1007" s="81"/>
      <c r="I1007" s="81"/>
      <c r="J1007" s="81"/>
      <c r="K1007" s="77" t="s">
        <v>508</v>
      </c>
      <c r="L1007" s="85"/>
      <c r="M1007" s="85"/>
      <c r="N1007" s="85"/>
      <c r="O1007" s="78"/>
      <c r="P1007" s="43" t="s">
        <v>530</v>
      </c>
      <c r="Q1007" s="16"/>
      <c r="R1007" s="67" t="s">
        <v>2969</v>
      </c>
      <c r="S1007" s="72" t="s">
        <v>531</v>
      </c>
      <c r="T1007" s="73">
        <v>4500</v>
      </c>
      <c r="U1007" s="70" t="s">
        <v>1551</v>
      </c>
    </row>
    <row r="1008" spans="1:21" ht="38.25" customHeight="1">
      <c r="A1008" s="21">
        <v>615</v>
      </c>
      <c r="B1008" s="61" t="s">
        <v>532</v>
      </c>
      <c r="C1008" s="114" t="s">
        <v>487</v>
      </c>
      <c r="D1008" s="90">
        <v>2500</v>
      </c>
      <c r="E1008" s="42">
        <f>IF(L1008*M1008*N1008*O1008&gt;10000,FLOOR(L1008*M1008*N1008*O1008,1000),FLOOR(L1008*M1008*N1008*O1008,100))</f>
        <v>0</v>
      </c>
      <c r="F1008" s="48" t="s">
        <v>1578</v>
      </c>
      <c r="G1008" s="132"/>
      <c r="H1008" s="132"/>
      <c r="I1008" s="132"/>
      <c r="J1008" s="132"/>
      <c r="K1008" s="77" t="s">
        <v>533</v>
      </c>
      <c r="L1008" s="85">
        <v>11</v>
      </c>
      <c r="M1008" s="85">
        <v>30</v>
      </c>
      <c r="N1008" s="124"/>
      <c r="O1008" s="78">
        <v>0.86</v>
      </c>
      <c r="P1008" s="43" t="s">
        <v>432</v>
      </c>
      <c r="Q1008" s="16"/>
      <c r="R1008" s="67" t="s">
        <v>434</v>
      </c>
      <c r="S1008" s="72" t="s">
        <v>534</v>
      </c>
      <c r="T1008" s="73">
        <v>680</v>
      </c>
      <c r="U1008" s="70">
        <v>1</v>
      </c>
    </row>
    <row r="1009" spans="1:21" ht="38.25" customHeight="1">
      <c r="A1009" s="21">
        <v>616</v>
      </c>
      <c r="B1009" s="161" t="s">
        <v>483</v>
      </c>
      <c r="C1009" s="162" t="s">
        <v>487</v>
      </c>
      <c r="D1009" s="164">
        <v>2500</v>
      </c>
      <c r="E1009" s="32"/>
      <c r="F1009" s="48"/>
      <c r="G1009" s="71"/>
      <c r="H1009" s="81"/>
      <c r="I1009" s="81"/>
      <c r="J1009" s="81"/>
      <c r="K1009" s="77"/>
      <c r="L1009" s="85"/>
      <c r="M1009" s="85"/>
      <c r="N1009" s="85"/>
      <c r="O1009" s="78"/>
      <c r="P1009" s="43"/>
      <c r="Q1009" s="16"/>
      <c r="R1009" s="67" t="s">
        <v>434</v>
      </c>
      <c r="S1009" s="72" t="s">
        <v>535</v>
      </c>
      <c r="T1009" s="73"/>
      <c r="U1009" s="70">
        <v>0</v>
      </c>
    </row>
    <row r="1010" spans="1:21" ht="38.25" customHeight="1">
      <c r="A1010" s="60">
        <v>617</v>
      </c>
      <c r="B1010" s="62" t="s">
        <v>536</v>
      </c>
      <c r="C1010" s="116"/>
      <c r="D1010" s="83"/>
      <c r="E1010" s="90"/>
      <c r="F1010" s="92"/>
      <c r="G1010" s="98"/>
      <c r="H1010" s="81"/>
      <c r="I1010" s="81"/>
      <c r="J1010" s="81"/>
      <c r="K1010" s="91"/>
      <c r="L1010" s="85"/>
      <c r="M1010" s="85"/>
      <c r="N1010" s="85"/>
      <c r="O1010" s="78"/>
      <c r="P1010" s="93"/>
      <c r="Q1010" s="93"/>
      <c r="R1010" s="94"/>
      <c r="S1010" s="95" t="s">
        <v>537</v>
      </c>
      <c r="T1010" s="96">
        <v>58000</v>
      </c>
      <c r="U1010" s="97">
        <v>0</v>
      </c>
    </row>
    <row r="1011" spans="1:21" ht="38.25" customHeight="1">
      <c r="A1011" s="60">
        <v>900</v>
      </c>
      <c r="B1011" s="149" t="s">
        <v>1725</v>
      </c>
      <c r="C1011" s="110" t="s">
        <v>1727</v>
      </c>
      <c r="D1011" s="20" t="s">
        <v>2893</v>
      </c>
      <c r="E1011" s="143" t="s">
        <v>674</v>
      </c>
      <c r="F1011" s="143" t="s">
        <v>675</v>
      </c>
      <c r="G1011" s="98"/>
      <c r="H1011" s="81"/>
      <c r="I1011" s="81"/>
      <c r="J1011" s="81"/>
      <c r="K1011" s="30" t="s">
        <v>1726</v>
      </c>
      <c r="L1011" s="144" t="s">
        <v>670</v>
      </c>
      <c r="M1011" s="144" t="s">
        <v>671</v>
      </c>
      <c r="N1011" s="144" t="s">
        <v>672</v>
      </c>
      <c r="O1011" s="145" t="s">
        <v>673</v>
      </c>
      <c r="P1011" s="2" t="s">
        <v>1894</v>
      </c>
      <c r="Q1011" s="2" t="s">
        <v>676</v>
      </c>
      <c r="R1011" s="146" t="s">
        <v>1155</v>
      </c>
      <c r="S1011" s="147" t="s">
        <v>1155</v>
      </c>
      <c r="T1011" s="146" t="s">
        <v>677</v>
      </c>
      <c r="U1011" s="146">
        <f>SUM(U1013:U1016)</f>
        <v>4</v>
      </c>
    </row>
    <row r="1012" spans="1:21" ht="38.25" customHeight="1">
      <c r="A1012" s="21">
        <v>901</v>
      </c>
      <c r="B1012" s="61" t="s">
        <v>2652</v>
      </c>
      <c r="C1012" s="114" t="s">
        <v>1898</v>
      </c>
      <c r="D1012" s="127">
        <v>2500</v>
      </c>
      <c r="E1012" s="42">
        <f>IF(L1012*M1012*N1012*O1012&gt;10000,FLOOR(L1012*M1012*N1012*O1012,1000),FLOOR(L1012*M1012*N1012*O1012,100))</f>
        <v>40000</v>
      </c>
      <c r="F1012" s="48"/>
      <c r="G1012" s="132"/>
      <c r="H1012" s="132"/>
      <c r="I1012" s="132"/>
      <c r="J1012" s="132"/>
      <c r="K1012" s="99"/>
      <c r="L1012" s="65">
        <v>11</v>
      </c>
      <c r="M1012" s="65">
        <v>32</v>
      </c>
      <c r="N1012" s="123">
        <v>134</v>
      </c>
      <c r="O1012" s="66">
        <v>0.86</v>
      </c>
      <c r="P1012" s="43"/>
      <c r="Q1012" s="16"/>
      <c r="R1012" s="67" t="s">
        <v>1579</v>
      </c>
      <c r="S1012" s="68" t="s">
        <v>2653</v>
      </c>
      <c r="T1012" s="100">
        <v>980</v>
      </c>
      <c r="U1012" s="70">
        <v>1</v>
      </c>
    </row>
    <row r="1013" spans="1:21" ht="38.25" customHeight="1">
      <c r="A1013" s="21">
        <v>902</v>
      </c>
      <c r="B1013" s="61" t="s">
        <v>2654</v>
      </c>
      <c r="C1013" s="114" t="s">
        <v>1898</v>
      </c>
      <c r="D1013" s="127">
        <v>2500</v>
      </c>
      <c r="E1013" s="42">
        <f>IF(L1013*M1013*N1013*O1013&gt;10000,FLOOR(L1013*M1013*N1013*O1013,1000),FLOOR(L1013*M1013*N1013*O1013,100))</f>
        <v>40000</v>
      </c>
      <c r="F1013" s="48"/>
      <c r="G1013" s="132"/>
      <c r="H1013" s="132"/>
      <c r="I1013" s="132"/>
      <c r="J1013" s="132"/>
      <c r="K1013" s="99"/>
      <c r="L1013" s="65">
        <v>11</v>
      </c>
      <c r="M1013" s="65">
        <v>32</v>
      </c>
      <c r="N1013" s="123">
        <v>134</v>
      </c>
      <c r="O1013" s="66">
        <v>0.86</v>
      </c>
      <c r="P1013" s="43"/>
      <c r="Q1013" s="16"/>
      <c r="R1013" s="67" t="s">
        <v>1579</v>
      </c>
      <c r="S1013" s="72" t="s">
        <v>2655</v>
      </c>
      <c r="T1013" s="100">
        <v>980</v>
      </c>
      <c r="U1013" s="70">
        <v>1</v>
      </c>
    </row>
    <row r="1014" spans="1:21" ht="38.25" customHeight="1">
      <c r="A1014" s="21">
        <v>903</v>
      </c>
      <c r="B1014" s="61" t="s">
        <v>2656</v>
      </c>
      <c r="C1014" s="114" t="s">
        <v>1898</v>
      </c>
      <c r="D1014" s="127">
        <v>2500</v>
      </c>
      <c r="E1014" s="42">
        <f>IF(L1014*M1014*N1014*O1014&gt;10000,FLOOR(L1014*M1014*N1014*O1014,1000),FLOOR(L1014*M1014*N1014*O1014,100))</f>
        <v>44000</v>
      </c>
      <c r="F1014" s="48"/>
      <c r="G1014" s="132"/>
      <c r="H1014" s="132"/>
      <c r="I1014" s="132"/>
      <c r="J1014" s="132"/>
      <c r="K1014" s="99"/>
      <c r="L1014" s="65">
        <v>11</v>
      </c>
      <c r="M1014" s="65">
        <v>32</v>
      </c>
      <c r="N1014" s="123">
        <v>148</v>
      </c>
      <c r="O1014" s="66">
        <v>0.86</v>
      </c>
      <c r="P1014" s="43"/>
      <c r="Q1014" s="16"/>
      <c r="R1014" s="67" t="s">
        <v>1579</v>
      </c>
      <c r="S1014" s="68" t="s">
        <v>2657</v>
      </c>
      <c r="T1014" s="100">
        <v>980</v>
      </c>
      <c r="U1014" s="70">
        <v>1</v>
      </c>
    </row>
    <row r="1015" spans="1:21" ht="38.25" customHeight="1">
      <c r="A1015" s="21">
        <v>904</v>
      </c>
      <c r="B1015" s="61" t="s">
        <v>2658</v>
      </c>
      <c r="C1015" s="114" t="s">
        <v>1898</v>
      </c>
      <c r="D1015" s="127">
        <v>2500</v>
      </c>
      <c r="E1015" s="42">
        <f>IF(L1015*M1015*N1015*O1015&gt;10000,FLOOR(L1015*M1015*N1015*O1015,1000),FLOOR(L1015*M1015*N1015*O1015,100))</f>
        <v>40000</v>
      </c>
      <c r="F1015" s="48"/>
      <c r="G1015" s="132"/>
      <c r="H1015" s="132"/>
      <c r="I1015" s="132"/>
      <c r="J1015" s="132"/>
      <c r="K1015" s="99"/>
      <c r="L1015" s="65">
        <v>11</v>
      </c>
      <c r="M1015" s="65">
        <v>32</v>
      </c>
      <c r="N1015" s="123">
        <v>133</v>
      </c>
      <c r="O1015" s="66">
        <v>0.86</v>
      </c>
      <c r="P1015" s="43"/>
      <c r="Q1015" s="16"/>
      <c r="R1015" s="67" t="s">
        <v>1579</v>
      </c>
      <c r="S1015" s="72" t="s">
        <v>2659</v>
      </c>
      <c r="T1015" s="100">
        <v>980</v>
      </c>
      <c r="U1015" s="70">
        <v>1</v>
      </c>
    </row>
    <row r="1016" spans="1:21" ht="38.25" customHeight="1">
      <c r="A1016" s="21">
        <v>905</v>
      </c>
      <c r="B1016" s="61" t="s">
        <v>2660</v>
      </c>
      <c r="C1016" s="114" t="s">
        <v>1898</v>
      </c>
      <c r="D1016" s="63">
        <v>2500</v>
      </c>
      <c r="E1016" s="12">
        <f>IF(L1016*M1016*N1016*O1016&gt;10000,FLOOR(L1016*M1016*N1016*O1016,1000),FLOOR(L1016*M1016*N1016*O1016,100))</f>
        <v>44000</v>
      </c>
      <c r="F1016" s="48"/>
      <c r="G1016" s="132"/>
      <c r="H1016" s="132"/>
      <c r="I1016" s="132"/>
      <c r="J1016" s="132"/>
      <c r="K1016" s="99" t="s">
        <v>2661</v>
      </c>
      <c r="L1016" s="65">
        <v>11</v>
      </c>
      <c r="M1016" s="65">
        <v>32</v>
      </c>
      <c r="N1016" s="65">
        <v>147</v>
      </c>
      <c r="O1016" s="66">
        <v>0.86</v>
      </c>
      <c r="P1016" s="43"/>
      <c r="Q1016" s="16"/>
      <c r="R1016" s="67" t="s">
        <v>1579</v>
      </c>
      <c r="S1016" s="68" t="s">
        <v>2662</v>
      </c>
      <c r="T1016" s="100">
        <v>980</v>
      </c>
      <c r="U1016" s="70">
        <v>1</v>
      </c>
    </row>
    <row r="1017" spans="1:21" ht="33.75" customHeight="1">
      <c r="A1017" s="59">
        <v>500</v>
      </c>
      <c r="B1017" s="11" t="s">
        <v>1725</v>
      </c>
      <c r="C1017" s="36" t="s">
        <v>1727</v>
      </c>
      <c r="D1017" s="20" t="s">
        <v>3312</v>
      </c>
      <c r="E1017" s="156" t="s">
        <v>674</v>
      </c>
      <c r="F1017" s="2" t="s">
        <v>675</v>
      </c>
      <c r="G1017" s="81"/>
      <c r="H1017" s="81"/>
      <c r="I1017" s="81"/>
      <c r="J1017" s="81"/>
      <c r="K1017" s="157" t="s">
        <v>1726</v>
      </c>
      <c r="L1017" s="6" t="s">
        <v>670</v>
      </c>
      <c r="M1017" s="6" t="s">
        <v>671</v>
      </c>
      <c r="N1017" s="6" t="s">
        <v>672</v>
      </c>
      <c r="O1017" s="7" t="s">
        <v>673</v>
      </c>
      <c r="P1017" s="2" t="s">
        <v>2299</v>
      </c>
      <c r="Q1017" s="2" t="s">
        <v>676</v>
      </c>
      <c r="R1017" s="1" t="s">
        <v>1155</v>
      </c>
      <c r="S1017" s="1" t="s">
        <v>1155</v>
      </c>
      <c r="T1017" s="9" t="s">
        <v>677</v>
      </c>
      <c r="U1017" s="41">
        <f>SUM(U1018:U1031)</f>
        <v>7</v>
      </c>
    </row>
    <row r="1018" spans="1:21" ht="39" customHeight="1">
      <c r="A1018" s="59">
        <v>501</v>
      </c>
      <c r="B1018" s="102" t="s">
        <v>2300</v>
      </c>
      <c r="C1018" s="118" t="s">
        <v>2301</v>
      </c>
      <c r="D1018" s="5" t="s">
        <v>2302</v>
      </c>
      <c r="E1018" s="103">
        <f>IF(L1018*M1018*N1018*O1018&gt;10000,FLOOR(L1018*M1018*N1018*O1018,1000),FLOOR(L1018*M1018*N1018*O1018,100))</f>
        <v>23000</v>
      </c>
      <c r="F1018" s="3"/>
      <c r="G1018" s="132"/>
      <c r="H1018" s="132"/>
      <c r="I1018" s="132"/>
      <c r="J1018" s="132"/>
      <c r="K1018" s="4" t="s">
        <v>2303</v>
      </c>
      <c r="L1018" s="8" t="s">
        <v>685</v>
      </c>
      <c r="M1018" s="8" t="s">
        <v>870</v>
      </c>
      <c r="N1018" s="8" t="s">
        <v>2304</v>
      </c>
      <c r="O1018" s="14">
        <v>0.85</v>
      </c>
      <c r="P1018" s="46"/>
      <c r="Q1018" s="3"/>
      <c r="R1018" s="8" t="s">
        <v>2305</v>
      </c>
      <c r="S1018" s="18">
        <v>794544</v>
      </c>
      <c r="T1018" s="10">
        <v>870</v>
      </c>
      <c r="U1018" s="21">
        <v>1</v>
      </c>
    </row>
    <row r="1019" spans="1:21" ht="26.25" customHeight="1">
      <c r="A1019" s="59">
        <f>A1018</f>
        <v>501</v>
      </c>
      <c r="B1019" s="29" t="str">
        <f>B1018</f>
        <v>All I Want</v>
      </c>
      <c r="C1019" s="35" t="str">
        <f>C1018</f>
        <v>Readers 5
Cambridge</v>
      </c>
      <c r="D1019" s="104" t="str">
        <f>D1018</f>
        <v>2800</v>
      </c>
      <c r="E1019" s="105" t="s">
        <v>3344</v>
      </c>
      <c r="F1019" s="3"/>
      <c r="G1019" s="81"/>
      <c r="H1019" s="81"/>
      <c r="I1019" s="81"/>
      <c r="J1019" s="81"/>
      <c r="K1019" s="4"/>
      <c r="L1019" s="8"/>
      <c r="M1019" s="8"/>
      <c r="N1019" s="8"/>
      <c r="O1019" s="14"/>
      <c r="P1019" s="3" t="s">
        <v>2306</v>
      </c>
      <c r="Q1019" s="3"/>
      <c r="R1019" s="8" t="s">
        <v>1166</v>
      </c>
      <c r="S1019" s="18">
        <v>794552</v>
      </c>
      <c r="T1019" s="10">
        <v>2420</v>
      </c>
      <c r="U1019" s="21" t="s">
        <v>914</v>
      </c>
    </row>
    <row r="1020" spans="1:21" ht="33.75" customHeight="1">
      <c r="A1020" s="59">
        <v>502</v>
      </c>
      <c r="B1020" s="102" t="s">
        <v>2307</v>
      </c>
      <c r="C1020" s="118" t="s">
        <v>2308</v>
      </c>
      <c r="D1020" s="5" t="s">
        <v>2302</v>
      </c>
      <c r="E1020" s="103">
        <f>IF(L1020*M1020*N1020*O1020&gt;10000,FLOOR(L1020*M1020*N1020*O1020,1000),FLOOR(L1020*M1020*N1020*O1020,100))</f>
        <v>19000</v>
      </c>
      <c r="F1020" s="3"/>
      <c r="G1020" s="132"/>
      <c r="H1020" s="132"/>
      <c r="I1020" s="132"/>
      <c r="J1020" s="132"/>
      <c r="K1020" s="4" t="s">
        <v>2309</v>
      </c>
      <c r="L1020" s="8" t="s">
        <v>685</v>
      </c>
      <c r="M1020" s="8" t="s">
        <v>870</v>
      </c>
      <c r="N1020" s="8" t="s">
        <v>1345</v>
      </c>
      <c r="O1020" s="14">
        <v>0.85</v>
      </c>
      <c r="P1020" s="46"/>
      <c r="Q1020" s="3"/>
      <c r="R1020" s="8" t="s">
        <v>1186</v>
      </c>
      <c r="S1020" s="18">
        <v>656214</v>
      </c>
      <c r="T1020" s="10">
        <v>870</v>
      </c>
      <c r="U1020" s="21">
        <v>1</v>
      </c>
    </row>
    <row r="1021" spans="1:21" ht="30.75" customHeight="1">
      <c r="A1021" s="59">
        <f>A1020</f>
        <v>502</v>
      </c>
      <c r="B1021" s="29" t="str">
        <f>B1020</f>
        <v>Death in the Dojo</v>
      </c>
      <c r="C1021" s="35" t="str">
        <f>C1020</f>
        <v>Readers 5
Cambridge</v>
      </c>
      <c r="D1021" s="104" t="str">
        <f>D1020</f>
        <v>2800</v>
      </c>
      <c r="E1021" s="105" t="s">
        <v>2310</v>
      </c>
      <c r="F1021" s="3"/>
      <c r="G1021" s="81"/>
      <c r="H1021" s="81"/>
      <c r="I1021" s="81"/>
      <c r="J1021" s="81"/>
      <c r="K1021" s="4"/>
      <c r="L1021" s="8"/>
      <c r="M1021" s="8"/>
      <c r="N1021" s="8"/>
      <c r="O1021" s="14"/>
      <c r="P1021" s="3" t="s">
        <v>2311</v>
      </c>
      <c r="Q1021" s="3"/>
      <c r="R1021" s="8" t="s">
        <v>815</v>
      </c>
      <c r="S1021" s="18">
        <v>656206</v>
      </c>
      <c r="T1021" s="10">
        <v>2420</v>
      </c>
      <c r="U1021" s="21" t="s">
        <v>914</v>
      </c>
    </row>
    <row r="1022" spans="1:21" ht="33.75" customHeight="1">
      <c r="A1022" s="59">
        <v>503</v>
      </c>
      <c r="B1022" s="102" t="s">
        <v>2312</v>
      </c>
      <c r="C1022" s="118" t="s">
        <v>2313</v>
      </c>
      <c r="D1022" s="5" t="s">
        <v>2302</v>
      </c>
      <c r="E1022" s="103">
        <f>IF(L1022*M1022*N1022*O1022&gt;10000,FLOOR(L1022*M1022*N1022*O1022,1000),FLOOR(L1022*M1022*N1022*O1022,100))</f>
        <v>23000</v>
      </c>
      <c r="F1022" s="3"/>
      <c r="G1022" s="132"/>
      <c r="H1022" s="132"/>
      <c r="I1022" s="132"/>
      <c r="J1022" s="132"/>
      <c r="K1022" s="4" t="s">
        <v>2314</v>
      </c>
      <c r="L1022" s="8" t="s">
        <v>685</v>
      </c>
      <c r="M1022" s="8" t="s">
        <v>870</v>
      </c>
      <c r="N1022" s="8" t="s">
        <v>2315</v>
      </c>
      <c r="O1022" s="14">
        <v>0.85</v>
      </c>
      <c r="P1022" s="46"/>
      <c r="Q1022" s="3"/>
      <c r="R1022" s="8" t="s">
        <v>2316</v>
      </c>
      <c r="S1022" s="18" t="s">
        <v>2317</v>
      </c>
      <c r="T1022" s="10">
        <v>870</v>
      </c>
      <c r="U1022" s="21">
        <v>1</v>
      </c>
    </row>
    <row r="1023" spans="1:21" ht="36.75" customHeight="1">
      <c r="A1023" s="59">
        <f>A1022</f>
        <v>503</v>
      </c>
      <c r="B1023" s="29" t="str">
        <f>B1022</f>
        <v>Dolphin Music</v>
      </c>
      <c r="C1023" s="35" t="str">
        <f>C1022</f>
        <v>Readers 5
Cambridge</v>
      </c>
      <c r="D1023" s="104" t="str">
        <f>D1022</f>
        <v>2800</v>
      </c>
      <c r="E1023" s="105" t="s">
        <v>271</v>
      </c>
      <c r="F1023" s="3"/>
      <c r="G1023" s="81"/>
      <c r="H1023" s="81"/>
      <c r="I1023" s="81"/>
      <c r="J1023" s="81"/>
      <c r="K1023" s="4"/>
      <c r="L1023" s="8"/>
      <c r="M1023" s="8"/>
      <c r="N1023" s="8"/>
      <c r="O1023" s="14"/>
      <c r="P1023" s="3" t="s">
        <v>2318</v>
      </c>
      <c r="Q1023" s="3"/>
      <c r="R1023" s="8" t="s">
        <v>815</v>
      </c>
      <c r="S1023" s="18">
        <v>664926</v>
      </c>
      <c r="T1023" s="10">
        <v>2420</v>
      </c>
      <c r="U1023" s="21" t="s">
        <v>914</v>
      </c>
    </row>
    <row r="1024" spans="1:21" ht="42" customHeight="1">
      <c r="A1024" s="59">
        <v>504</v>
      </c>
      <c r="B1024" s="102" t="s">
        <v>2319</v>
      </c>
      <c r="C1024" s="118" t="s">
        <v>2313</v>
      </c>
      <c r="D1024" s="5" t="s">
        <v>2302</v>
      </c>
      <c r="E1024" s="103">
        <f>IF(L1024*M1024*N1024*O1024&gt;10000,FLOOR(L1024*M1024*N1024*O1024,1000),FLOOR(L1024*M1024*N1024*O1024,100))</f>
        <v>23000</v>
      </c>
      <c r="F1024" s="3"/>
      <c r="G1024" s="132"/>
      <c r="H1024" s="132"/>
      <c r="I1024" s="132"/>
      <c r="J1024" s="132"/>
      <c r="K1024" s="4" t="s">
        <v>2320</v>
      </c>
      <c r="L1024" s="8" t="s">
        <v>2832</v>
      </c>
      <c r="M1024" s="8" t="s">
        <v>2833</v>
      </c>
      <c r="N1024" s="8" t="s">
        <v>2321</v>
      </c>
      <c r="O1024" s="14">
        <v>0.85</v>
      </c>
      <c r="P1024" s="47"/>
      <c r="Q1024" s="3"/>
      <c r="R1024" s="8" t="s">
        <v>2322</v>
      </c>
      <c r="S1024" s="18">
        <v>783631</v>
      </c>
      <c r="T1024" s="10">
        <v>870</v>
      </c>
      <c r="U1024" s="21">
        <v>1</v>
      </c>
    </row>
    <row r="1025" spans="1:21" ht="29.25" customHeight="1">
      <c r="A1025" s="59">
        <f>A1024</f>
        <v>504</v>
      </c>
      <c r="B1025" s="29" t="str">
        <f>B1024</f>
        <v>East 43rd Street</v>
      </c>
      <c r="C1025" s="35" t="str">
        <f>C1024</f>
        <v>Readers 5
Cambridge</v>
      </c>
      <c r="D1025" s="104" t="str">
        <f>D1024</f>
        <v>2800</v>
      </c>
      <c r="E1025" s="105" t="s">
        <v>1195</v>
      </c>
      <c r="F1025" s="3"/>
      <c r="G1025" s="81"/>
      <c r="H1025" s="81"/>
      <c r="I1025" s="81"/>
      <c r="J1025" s="81"/>
      <c r="K1025" s="4"/>
      <c r="L1025" s="8"/>
      <c r="M1025" s="8"/>
      <c r="N1025" s="8"/>
      <c r="O1025" s="14"/>
      <c r="P1025" s="3" t="s">
        <v>2323</v>
      </c>
      <c r="Q1025" s="3"/>
      <c r="R1025" s="8" t="s">
        <v>815</v>
      </c>
      <c r="S1025" s="18" t="s">
        <v>2324</v>
      </c>
      <c r="T1025" s="10">
        <v>2420</v>
      </c>
      <c r="U1025" s="21" t="s">
        <v>2325</v>
      </c>
    </row>
    <row r="1026" spans="1:21" ht="37.5" customHeight="1">
      <c r="A1026" s="59">
        <v>505</v>
      </c>
      <c r="B1026" s="102" t="s">
        <v>2326</v>
      </c>
      <c r="C1026" s="118" t="s">
        <v>2327</v>
      </c>
      <c r="D1026" s="5" t="s">
        <v>2328</v>
      </c>
      <c r="E1026" s="103">
        <f>IF(L1026*M1026*N1026*O1026&gt;10000,FLOOR(L1026*M1026*N1026*O1026,1000),FLOOR(L1026*M1026*N1026*O1026,100))</f>
        <v>22000</v>
      </c>
      <c r="F1026" s="3"/>
      <c r="G1026" s="132"/>
      <c r="H1026" s="132"/>
      <c r="I1026" s="132"/>
      <c r="J1026" s="132"/>
      <c r="K1026" s="4" t="s">
        <v>2329</v>
      </c>
      <c r="L1026" s="8" t="s">
        <v>685</v>
      </c>
      <c r="M1026" s="8" t="s">
        <v>870</v>
      </c>
      <c r="N1026" s="8" t="s">
        <v>1811</v>
      </c>
      <c r="O1026" s="14">
        <v>0.85</v>
      </c>
      <c r="P1026" s="46"/>
      <c r="Q1026" s="3"/>
      <c r="R1026" s="8" t="s">
        <v>2330</v>
      </c>
      <c r="S1026" s="18">
        <v>775515</v>
      </c>
      <c r="T1026" s="10">
        <v>870</v>
      </c>
      <c r="U1026" s="21">
        <v>1</v>
      </c>
    </row>
    <row r="1027" spans="1:21" ht="39.75" customHeight="1">
      <c r="A1027" s="59">
        <f>A1026</f>
        <v>505</v>
      </c>
      <c r="B1027" s="29" t="str">
        <f>B1026</f>
        <v>In the Shadow of the Mountain</v>
      </c>
      <c r="C1027" s="35" t="str">
        <f>C1026</f>
        <v>Readers 5
Cambridge</v>
      </c>
      <c r="D1027" s="104" t="str">
        <f>D1026</f>
        <v>2800</v>
      </c>
      <c r="E1027" s="105" t="s">
        <v>2331</v>
      </c>
      <c r="F1027" s="3"/>
      <c r="G1027" s="81"/>
      <c r="H1027" s="81"/>
      <c r="I1027" s="81"/>
      <c r="J1027" s="81"/>
      <c r="K1027" s="4"/>
      <c r="L1027" s="8"/>
      <c r="M1027" s="8"/>
      <c r="N1027" s="8"/>
      <c r="O1027" s="14"/>
      <c r="P1027" s="3" t="s">
        <v>2332</v>
      </c>
      <c r="Q1027" s="3"/>
      <c r="R1027" s="8" t="s">
        <v>1166</v>
      </c>
      <c r="S1027" s="18">
        <v>775450</v>
      </c>
      <c r="T1027" s="10">
        <v>2420</v>
      </c>
      <c r="U1027" s="21" t="s">
        <v>914</v>
      </c>
    </row>
    <row r="1028" spans="1:21" ht="49.5" customHeight="1">
      <c r="A1028" s="59">
        <v>506</v>
      </c>
      <c r="B1028" s="102" t="s">
        <v>2333</v>
      </c>
      <c r="C1028" s="118" t="s">
        <v>1840</v>
      </c>
      <c r="D1028" s="5" t="s">
        <v>2302</v>
      </c>
      <c r="E1028" s="103">
        <f>IF(L1028*M1028*N1028*O1028&gt;10000,FLOOR(L1028*M1028*N1028*O1028,1000),FLOOR(L1028*M1028*N1028*O1028,100))</f>
        <v>26000</v>
      </c>
      <c r="F1028" s="3" t="s">
        <v>1843</v>
      </c>
      <c r="G1028" s="132"/>
      <c r="H1028" s="132"/>
      <c r="I1028" s="132"/>
      <c r="J1028" s="132"/>
      <c r="K1028" s="4" t="s">
        <v>1841</v>
      </c>
      <c r="L1028" s="8" t="s">
        <v>3329</v>
      </c>
      <c r="M1028" s="8" t="s">
        <v>2824</v>
      </c>
      <c r="N1028" s="8" t="s">
        <v>1842</v>
      </c>
      <c r="O1028" s="14">
        <v>0.85</v>
      </c>
      <c r="P1028" s="46" t="s">
        <v>1844</v>
      </c>
      <c r="Q1028" s="3" t="s">
        <v>555</v>
      </c>
      <c r="R1028" s="8" t="s">
        <v>1845</v>
      </c>
      <c r="S1028" s="18">
        <v>750148</v>
      </c>
      <c r="T1028" s="10">
        <v>870</v>
      </c>
      <c r="U1028" s="21">
        <v>1</v>
      </c>
    </row>
    <row r="1029" spans="1:21" ht="36.75" customHeight="1">
      <c r="A1029" s="59">
        <f>A1028</f>
        <v>506</v>
      </c>
      <c r="B1029" s="29" t="str">
        <f>B1028</f>
        <v>Windows of the minds</v>
      </c>
      <c r="C1029" s="35" t="str">
        <f>C1028</f>
        <v>Readers 5
Cambridge</v>
      </c>
      <c r="D1029" s="104" t="str">
        <f>D1028</f>
        <v>2800</v>
      </c>
      <c r="E1029" s="105" t="s">
        <v>1846</v>
      </c>
      <c r="F1029" s="3"/>
      <c r="G1029" s="81"/>
      <c r="H1029" s="81"/>
      <c r="I1029" s="81"/>
      <c r="J1029" s="81"/>
      <c r="K1029" s="4"/>
      <c r="L1029" s="8"/>
      <c r="M1029" s="8"/>
      <c r="N1029" s="8"/>
      <c r="O1029" s="14"/>
      <c r="P1029" s="3" t="s">
        <v>1847</v>
      </c>
      <c r="Q1029" s="3"/>
      <c r="R1029" s="8" t="s">
        <v>1848</v>
      </c>
      <c r="S1029" s="18">
        <v>750156</v>
      </c>
      <c r="T1029" s="10">
        <v>2420</v>
      </c>
      <c r="U1029" s="21" t="s">
        <v>914</v>
      </c>
    </row>
    <row r="1030" spans="1:21" ht="33.75" customHeight="1">
      <c r="A1030" s="59">
        <v>507</v>
      </c>
      <c r="B1030" s="102" t="s">
        <v>1849</v>
      </c>
      <c r="C1030" s="118" t="s">
        <v>1850</v>
      </c>
      <c r="D1030" s="5" t="s">
        <v>2328</v>
      </c>
      <c r="E1030" s="125">
        <f>IF(L1030*M1030*N1030*O1030&gt;10000,FLOOR(L1030*M1030*N1030*O1030,1000),FLOOR(L1030*M1030*N1030*O1030,100))</f>
        <v>0</v>
      </c>
      <c r="F1030" s="4" t="s">
        <v>1578</v>
      </c>
      <c r="G1030" s="132"/>
      <c r="H1030" s="132"/>
      <c r="I1030" s="132"/>
      <c r="J1030" s="132"/>
      <c r="K1030" s="16" t="s">
        <v>1851</v>
      </c>
      <c r="L1030" s="8" t="s">
        <v>3349</v>
      </c>
      <c r="M1030" s="8" t="s">
        <v>1852</v>
      </c>
      <c r="N1030" s="121"/>
      <c r="O1030" s="14">
        <v>0.85</v>
      </c>
      <c r="P1030" s="108" t="s">
        <v>1853</v>
      </c>
      <c r="Q1030" s="3"/>
      <c r="R1030" s="8" t="s">
        <v>780</v>
      </c>
      <c r="S1030" s="18">
        <v>750849</v>
      </c>
      <c r="T1030" s="10">
        <v>870</v>
      </c>
      <c r="U1030" s="21">
        <v>1</v>
      </c>
    </row>
    <row r="1031" spans="1:21" ht="36.75" customHeight="1">
      <c r="A1031" s="59">
        <f>A1030</f>
        <v>507</v>
      </c>
      <c r="B1031" s="29" t="str">
        <f>B1030</f>
        <v>You and Me</v>
      </c>
      <c r="C1031" s="35" t="str">
        <f>C1030</f>
        <v>Readers 5
Cambridge</v>
      </c>
      <c r="D1031" s="104" t="str">
        <f>D1030</f>
        <v>2800</v>
      </c>
      <c r="E1031" s="105" t="s">
        <v>1854</v>
      </c>
      <c r="F1031" s="3"/>
      <c r="G1031" s="81"/>
      <c r="H1031" s="81"/>
      <c r="I1031" s="81"/>
      <c r="J1031" s="81"/>
      <c r="K1031" s="4"/>
      <c r="L1031" s="8"/>
      <c r="M1031" s="8"/>
      <c r="N1031" s="8"/>
      <c r="O1031" s="14"/>
      <c r="P1031" s="3" t="s">
        <v>1855</v>
      </c>
      <c r="Q1031" s="3"/>
      <c r="R1031" s="8" t="s">
        <v>1856</v>
      </c>
      <c r="S1031" s="18">
        <v>750857</v>
      </c>
      <c r="T1031" s="10">
        <v>2420</v>
      </c>
      <c r="U1031" s="21" t="s">
        <v>914</v>
      </c>
    </row>
    <row r="1032" spans="1:21" s="19" customFormat="1" ht="38.25" customHeight="1">
      <c r="A1032" s="51">
        <v>600</v>
      </c>
      <c r="B1032" s="2" t="s">
        <v>1725</v>
      </c>
      <c r="C1032" s="110" t="s">
        <v>1727</v>
      </c>
      <c r="D1032" s="20" t="s">
        <v>1051</v>
      </c>
      <c r="E1032" s="11" t="s">
        <v>674</v>
      </c>
      <c r="F1032" s="2" t="s">
        <v>675</v>
      </c>
      <c r="G1032" s="163"/>
      <c r="K1032" s="30" t="s">
        <v>1726</v>
      </c>
      <c r="L1032" s="6" t="s">
        <v>670</v>
      </c>
      <c r="M1032" s="6" t="s">
        <v>671</v>
      </c>
      <c r="N1032" s="6" t="s">
        <v>672</v>
      </c>
      <c r="O1032" s="7" t="s">
        <v>673</v>
      </c>
      <c r="P1032" s="2" t="s">
        <v>165</v>
      </c>
      <c r="Q1032" s="2" t="s">
        <v>676</v>
      </c>
      <c r="R1032" s="1" t="s">
        <v>1155</v>
      </c>
      <c r="S1032" s="1" t="s">
        <v>1155</v>
      </c>
      <c r="T1032" s="9" t="s">
        <v>677</v>
      </c>
      <c r="U1032" s="24">
        <f>SUM(U1033:U1077)</f>
        <v>33</v>
      </c>
    </row>
    <row r="1033" spans="1:21" ht="38.25" customHeight="1">
      <c r="A1033" s="51">
        <v>601</v>
      </c>
      <c r="B1033" s="57" t="s">
        <v>986</v>
      </c>
      <c r="C1033" s="111" t="s">
        <v>1134</v>
      </c>
      <c r="D1033" s="5" t="s">
        <v>2728</v>
      </c>
      <c r="E1033" s="12">
        <f aca="true" t="shared" si="43" ref="E1033:E1076">IF(L1033*M1033*N1033*O1033&gt;10000,FLOOR(L1033*M1033*N1033*O1033,1000),FLOOR(L1033*M1033*N1033*O1033,100))</f>
        <v>30000</v>
      </c>
      <c r="F1033" s="3"/>
      <c r="G1033" s="132"/>
      <c r="H1033" s="132"/>
      <c r="I1033" s="132"/>
      <c r="J1033" s="132"/>
      <c r="L1033" s="8" t="s">
        <v>1746</v>
      </c>
      <c r="M1033" s="8" t="s">
        <v>2116</v>
      </c>
      <c r="N1033" s="8" t="s">
        <v>1814</v>
      </c>
      <c r="O1033" s="14">
        <v>0.85</v>
      </c>
      <c r="P1033" s="37"/>
      <c r="Q1033" s="3"/>
      <c r="R1033" s="8" t="s">
        <v>985</v>
      </c>
      <c r="T1033" s="10">
        <v>780</v>
      </c>
      <c r="U1033" s="23">
        <v>1</v>
      </c>
    </row>
    <row r="1034" spans="1:21" ht="38.25" customHeight="1">
      <c r="A1034" s="59">
        <f>A1033</f>
        <v>601</v>
      </c>
      <c r="B1034" s="29" t="str">
        <f>B1033</f>
        <v>ANNA KARENINA                       </v>
      </c>
      <c r="C1034" s="112" t="s">
        <v>1134</v>
      </c>
      <c r="D1034" s="31" t="s">
        <v>2748</v>
      </c>
      <c r="E1034" s="32" t="s">
        <v>270</v>
      </c>
      <c r="F1034" s="3"/>
      <c r="G1034" s="71"/>
      <c r="H1034" s="81"/>
      <c r="I1034" s="81"/>
      <c r="J1034" s="81"/>
      <c r="L1034" s="8"/>
      <c r="M1034" s="8"/>
      <c r="N1034" s="8"/>
      <c r="O1034" s="14"/>
      <c r="P1034" s="3"/>
      <c r="Q1034" s="3"/>
      <c r="R1034" s="8" t="s">
        <v>987</v>
      </c>
      <c r="T1034" s="10">
        <v>2340</v>
      </c>
      <c r="U1034" s="23" t="s">
        <v>914</v>
      </c>
    </row>
    <row r="1035" spans="1:21" ht="38.25" customHeight="1">
      <c r="A1035" s="51">
        <f>A1034+1</f>
        <v>602</v>
      </c>
      <c r="B1035" s="57" t="s">
        <v>665</v>
      </c>
      <c r="C1035" s="111" t="s">
        <v>1134</v>
      </c>
      <c r="D1035" s="5" t="s">
        <v>2728</v>
      </c>
      <c r="E1035" s="12">
        <f t="shared" si="43"/>
        <v>30000</v>
      </c>
      <c r="F1035" s="3"/>
      <c r="G1035" s="132"/>
      <c r="H1035" s="132"/>
      <c r="I1035" s="132"/>
      <c r="J1035" s="132"/>
      <c r="L1035" s="8" t="s">
        <v>1746</v>
      </c>
      <c r="M1035" s="8" t="s">
        <v>2116</v>
      </c>
      <c r="N1035" s="8" t="s">
        <v>1815</v>
      </c>
      <c r="O1035" s="14">
        <v>0.85</v>
      </c>
      <c r="P1035" s="37"/>
      <c r="Q1035" s="3"/>
      <c r="R1035" s="8" t="s">
        <v>988</v>
      </c>
      <c r="T1035" s="10">
        <v>780</v>
      </c>
      <c r="U1035" s="23">
        <v>1</v>
      </c>
    </row>
    <row r="1036" spans="1:21" ht="49.5" customHeight="1">
      <c r="A1036" s="51">
        <f aca="true" t="shared" si="44" ref="A1036:A1076">A1035+1</f>
        <v>603</v>
      </c>
      <c r="B1036" s="57" t="s">
        <v>2861</v>
      </c>
      <c r="C1036" s="111" t="s">
        <v>1134</v>
      </c>
      <c r="D1036" s="5" t="s">
        <v>2728</v>
      </c>
      <c r="E1036" s="12">
        <f t="shared" si="43"/>
        <v>28000</v>
      </c>
      <c r="F1036" s="3" t="s">
        <v>2122</v>
      </c>
      <c r="G1036" s="132"/>
      <c r="H1036" s="132"/>
      <c r="I1036" s="132"/>
      <c r="J1036" s="132"/>
      <c r="K1036" s="54" t="s">
        <v>1673</v>
      </c>
      <c r="L1036" s="8" t="s">
        <v>1746</v>
      </c>
      <c r="M1036" s="8" t="s">
        <v>2116</v>
      </c>
      <c r="N1036" s="8" t="s">
        <v>1816</v>
      </c>
      <c r="O1036" s="14">
        <v>0.85</v>
      </c>
      <c r="P1036" s="37" t="s">
        <v>1674</v>
      </c>
      <c r="Q1036" s="3" t="s">
        <v>1351</v>
      </c>
      <c r="R1036" s="8" t="s">
        <v>666</v>
      </c>
      <c r="T1036" s="10">
        <v>780</v>
      </c>
      <c r="U1036" s="23">
        <v>1</v>
      </c>
    </row>
    <row r="1037" spans="1:21" ht="38.25" customHeight="1">
      <c r="A1037" s="51">
        <f t="shared" si="44"/>
        <v>604</v>
      </c>
      <c r="B1037" s="57" t="s">
        <v>668</v>
      </c>
      <c r="C1037" s="111" t="s">
        <v>1134</v>
      </c>
      <c r="D1037" s="5" t="s">
        <v>2728</v>
      </c>
      <c r="E1037" s="12">
        <f t="shared" si="43"/>
        <v>34000</v>
      </c>
      <c r="F1037" s="3"/>
      <c r="G1037" s="132"/>
      <c r="H1037" s="132"/>
      <c r="I1037" s="132"/>
      <c r="J1037" s="132"/>
      <c r="L1037" s="8" t="s">
        <v>1746</v>
      </c>
      <c r="M1037" s="8" t="s">
        <v>2116</v>
      </c>
      <c r="N1037" s="8" t="s">
        <v>1817</v>
      </c>
      <c r="O1037" s="14">
        <v>0.85</v>
      </c>
      <c r="P1037" s="37"/>
      <c r="Q1037" s="3"/>
      <c r="R1037" s="8" t="s">
        <v>667</v>
      </c>
      <c r="T1037" s="10">
        <v>780</v>
      </c>
      <c r="U1037" s="23">
        <v>1</v>
      </c>
    </row>
    <row r="1038" spans="1:21" ht="38.25" customHeight="1">
      <c r="A1038" s="51">
        <f t="shared" si="44"/>
        <v>605</v>
      </c>
      <c r="B1038" s="57" t="s">
        <v>595</v>
      </c>
      <c r="C1038" s="111" t="s">
        <v>1134</v>
      </c>
      <c r="D1038" s="5" t="s">
        <v>2728</v>
      </c>
      <c r="E1038" s="12">
        <f t="shared" si="43"/>
        <v>30000</v>
      </c>
      <c r="F1038" s="3"/>
      <c r="G1038" s="132"/>
      <c r="H1038" s="132"/>
      <c r="I1038" s="132"/>
      <c r="J1038" s="132"/>
      <c r="L1038" s="8" t="s">
        <v>1746</v>
      </c>
      <c r="M1038" s="8" t="s">
        <v>2116</v>
      </c>
      <c r="N1038" s="8" t="s">
        <v>1818</v>
      </c>
      <c r="O1038" s="14">
        <v>0.85</v>
      </c>
      <c r="P1038" s="37"/>
      <c r="Q1038" s="3"/>
      <c r="R1038" s="8" t="s">
        <v>669</v>
      </c>
      <c r="T1038" s="10">
        <v>780</v>
      </c>
      <c r="U1038" s="23">
        <v>1</v>
      </c>
    </row>
    <row r="1039" spans="1:21" ht="38.25" customHeight="1">
      <c r="A1039" s="59">
        <f>A1038</f>
        <v>605</v>
      </c>
      <c r="B1039" s="29" t="str">
        <f>B1038</f>
        <v>BUSINESS @ SPEED OF THOUGHT         </v>
      </c>
      <c r="C1039" s="112" t="s">
        <v>1134</v>
      </c>
      <c r="D1039" s="31" t="s">
        <v>2748</v>
      </c>
      <c r="E1039" s="32" t="s">
        <v>270</v>
      </c>
      <c r="F1039" s="3"/>
      <c r="G1039" s="71"/>
      <c r="H1039" s="81"/>
      <c r="I1039" s="81"/>
      <c r="J1039" s="81"/>
      <c r="L1039" s="8"/>
      <c r="M1039" s="8"/>
      <c r="N1039" s="8"/>
      <c r="O1039" s="14"/>
      <c r="P1039" s="3"/>
      <c r="Q1039" s="3"/>
      <c r="R1039" s="8" t="s">
        <v>596</v>
      </c>
      <c r="T1039" s="10">
        <v>2340</v>
      </c>
      <c r="U1039" s="23" t="s">
        <v>914</v>
      </c>
    </row>
    <row r="1040" spans="1:21" ht="38.25" customHeight="1">
      <c r="A1040" s="51">
        <f t="shared" si="44"/>
        <v>606</v>
      </c>
      <c r="B1040" s="57" t="s">
        <v>598</v>
      </c>
      <c r="C1040" s="111" t="s">
        <v>1134</v>
      </c>
      <c r="D1040" s="5" t="s">
        <v>2728</v>
      </c>
      <c r="E1040" s="12">
        <f t="shared" si="43"/>
        <v>31000</v>
      </c>
      <c r="F1040" s="3"/>
      <c r="G1040" s="132"/>
      <c r="H1040" s="132"/>
      <c r="I1040" s="132"/>
      <c r="J1040" s="132"/>
      <c r="L1040" s="8" t="s">
        <v>1746</v>
      </c>
      <c r="M1040" s="8" t="s">
        <v>2116</v>
      </c>
      <c r="N1040" s="8" t="s">
        <v>1819</v>
      </c>
      <c r="O1040" s="14">
        <v>0.85</v>
      </c>
      <c r="P1040" s="37"/>
      <c r="Q1040" s="3"/>
      <c r="R1040" s="8" t="s">
        <v>597</v>
      </c>
      <c r="T1040" s="10">
        <v>780</v>
      </c>
      <c r="U1040" s="23">
        <v>1</v>
      </c>
    </row>
    <row r="1041" spans="1:21" ht="70.5" customHeight="1">
      <c r="A1041" s="51">
        <f t="shared" si="44"/>
        <v>607</v>
      </c>
      <c r="B1041" s="57" t="s">
        <v>2862</v>
      </c>
      <c r="C1041" s="111" t="s">
        <v>1134</v>
      </c>
      <c r="D1041" s="5" t="s">
        <v>2728</v>
      </c>
      <c r="E1041" s="12">
        <f t="shared" si="43"/>
        <v>30000</v>
      </c>
      <c r="F1041" s="3" t="s">
        <v>2110</v>
      </c>
      <c r="G1041" s="132"/>
      <c r="H1041" s="132"/>
      <c r="I1041" s="132"/>
      <c r="J1041" s="132"/>
      <c r="K1041" s="54" t="s">
        <v>3169</v>
      </c>
      <c r="L1041" s="8" t="s">
        <v>1746</v>
      </c>
      <c r="M1041" s="8" t="s">
        <v>2116</v>
      </c>
      <c r="N1041" s="8" t="s">
        <v>1820</v>
      </c>
      <c r="O1041" s="14">
        <v>0.85</v>
      </c>
      <c r="P1041" s="37" t="s">
        <v>861</v>
      </c>
      <c r="Q1041" s="3" t="s">
        <v>554</v>
      </c>
      <c r="R1041" s="8" t="s">
        <v>599</v>
      </c>
      <c r="T1041" s="10">
        <v>780</v>
      </c>
      <c r="U1041" s="23">
        <v>1</v>
      </c>
    </row>
    <row r="1042" spans="1:21" ht="38.25" customHeight="1">
      <c r="A1042" s="51">
        <f t="shared" si="44"/>
        <v>608</v>
      </c>
      <c r="B1042" s="57" t="s">
        <v>611</v>
      </c>
      <c r="C1042" s="111" t="s">
        <v>1134</v>
      </c>
      <c r="D1042" s="5" t="s">
        <v>2728</v>
      </c>
      <c r="E1042" s="12">
        <f t="shared" si="43"/>
        <v>27000</v>
      </c>
      <c r="F1042" s="3"/>
      <c r="G1042" s="132"/>
      <c r="H1042" s="132"/>
      <c r="I1042" s="132"/>
      <c r="J1042" s="132"/>
      <c r="L1042" s="8" t="s">
        <v>1746</v>
      </c>
      <c r="M1042" s="8" t="s">
        <v>2116</v>
      </c>
      <c r="N1042" s="8" t="s">
        <v>1821</v>
      </c>
      <c r="O1042" s="14">
        <v>0.85</v>
      </c>
      <c r="P1042" s="37"/>
      <c r="Q1042" s="3"/>
      <c r="R1042" s="8" t="s">
        <v>600</v>
      </c>
      <c r="T1042" s="10">
        <v>780</v>
      </c>
      <c r="U1042" s="23">
        <v>1</v>
      </c>
    </row>
    <row r="1043" spans="1:21" ht="38.25" customHeight="1">
      <c r="A1043" s="51">
        <f t="shared" si="44"/>
        <v>609</v>
      </c>
      <c r="B1043" s="57" t="s">
        <v>2863</v>
      </c>
      <c r="C1043" s="111" t="s">
        <v>1134</v>
      </c>
      <c r="D1043" s="5" t="s">
        <v>2728</v>
      </c>
      <c r="E1043" s="12">
        <f t="shared" si="43"/>
        <v>31000</v>
      </c>
      <c r="F1043" s="3"/>
      <c r="G1043" s="132"/>
      <c r="H1043" s="132"/>
      <c r="I1043" s="132"/>
      <c r="J1043" s="132"/>
      <c r="K1043" s="54" t="s">
        <v>3170</v>
      </c>
      <c r="L1043" s="8" t="s">
        <v>1746</v>
      </c>
      <c r="M1043" s="8" t="s">
        <v>2116</v>
      </c>
      <c r="N1043" s="8" t="s">
        <v>121</v>
      </c>
      <c r="O1043" s="14">
        <v>0.9</v>
      </c>
      <c r="P1043" s="37"/>
      <c r="Q1043" s="3"/>
      <c r="R1043" s="8" t="s">
        <v>612</v>
      </c>
      <c r="T1043" s="10">
        <v>780</v>
      </c>
      <c r="U1043" s="23">
        <v>1</v>
      </c>
    </row>
    <row r="1044" spans="1:21" ht="38.25" customHeight="1">
      <c r="A1044" s="59">
        <f>A1043</f>
        <v>609</v>
      </c>
      <c r="B1044" s="29" t="str">
        <f>B1043</f>
        <v>DOUBLE HELIX, The                    </v>
      </c>
      <c r="C1044" s="112" t="s">
        <v>1134</v>
      </c>
      <c r="D1044" s="31" t="s">
        <v>2748</v>
      </c>
      <c r="E1044" s="32" t="s">
        <v>270</v>
      </c>
      <c r="F1044" s="3"/>
      <c r="G1044" s="71"/>
      <c r="H1044" s="81"/>
      <c r="I1044" s="81"/>
      <c r="J1044" s="81"/>
      <c r="L1044" s="8"/>
      <c r="M1044" s="8"/>
      <c r="N1044" s="8"/>
      <c r="O1044" s="14"/>
      <c r="P1044" s="3"/>
      <c r="Q1044" s="3"/>
      <c r="R1044" s="8" t="s">
        <v>613</v>
      </c>
      <c r="T1044" s="10">
        <v>2340</v>
      </c>
      <c r="U1044" s="23" t="s">
        <v>914</v>
      </c>
    </row>
    <row r="1045" spans="1:21" ht="38.25" customHeight="1">
      <c r="A1045" s="51">
        <f t="shared" si="44"/>
        <v>610</v>
      </c>
      <c r="B1045" s="57" t="s">
        <v>615</v>
      </c>
      <c r="C1045" s="111" t="s">
        <v>1134</v>
      </c>
      <c r="D1045" s="5" t="s">
        <v>2728</v>
      </c>
      <c r="E1045" s="12">
        <f t="shared" si="43"/>
        <v>29000</v>
      </c>
      <c r="F1045" s="3"/>
      <c r="G1045" s="132"/>
      <c r="H1045" s="132"/>
      <c r="I1045" s="132"/>
      <c r="J1045" s="132"/>
      <c r="L1045" s="8" t="s">
        <v>1746</v>
      </c>
      <c r="M1045" s="8" t="s">
        <v>2116</v>
      </c>
      <c r="N1045" s="8" t="s">
        <v>1822</v>
      </c>
      <c r="O1045" s="14">
        <v>0.85</v>
      </c>
      <c r="P1045" s="37"/>
      <c r="Q1045" s="3"/>
      <c r="R1045" s="8" t="s">
        <v>614</v>
      </c>
      <c r="T1045" s="10">
        <v>780</v>
      </c>
      <c r="U1045" s="23">
        <v>1</v>
      </c>
    </row>
    <row r="1046" spans="1:21" ht="73.5" customHeight="1">
      <c r="A1046" s="51">
        <f t="shared" si="44"/>
        <v>611</v>
      </c>
      <c r="B1046" s="57" t="s">
        <v>2864</v>
      </c>
      <c r="C1046" s="111" t="s">
        <v>1134</v>
      </c>
      <c r="D1046" s="5" t="s">
        <v>2728</v>
      </c>
      <c r="E1046" s="12">
        <f t="shared" si="43"/>
        <v>22000</v>
      </c>
      <c r="F1046" s="3" t="s">
        <v>871</v>
      </c>
      <c r="G1046" s="132"/>
      <c r="H1046" s="132"/>
      <c r="I1046" s="132"/>
      <c r="J1046" s="132"/>
      <c r="K1046" s="54" t="s">
        <v>3171</v>
      </c>
      <c r="L1046" s="8" t="s">
        <v>1746</v>
      </c>
      <c r="M1046" s="8" t="s">
        <v>2116</v>
      </c>
      <c r="N1046" s="8" t="s">
        <v>1823</v>
      </c>
      <c r="O1046" s="14">
        <v>0.85</v>
      </c>
      <c r="P1046" s="37" t="s">
        <v>862</v>
      </c>
      <c r="Q1046" s="3" t="s">
        <v>982</v>
      </c>
      <c r="R1046" s="8" t="s">
        <v>616</v>
      </c>
      <c r="T1046" s="10">
        <v>780</v>
      </c>
      <c r="U1046" s="23">
        <v>1</v>
      </c>
    </row>
    <row r="1047" spans="1:21" ht="66.75" customHeight="1">
      <c r="A1047" s="59">
        <f>A1046</f>
        <v>611</v>
      </c>
      <c r="B1047" s="29" t="str">
        <f>B1046</f>
        <v>EDGE, The               </v>
      </c>
      <c r="C1047" s="112" t="s">
        <v>1134</v>
      </c>
      <c r="D1047" s="31" t="s">
        <v>2748</v>
      </c>
      <c r="E1047" s="32" t="s">
        <v>270</v>
      </c>
      <c r="G1047" s="71"/>
      <c r="H1047" s="81"/>
      <c r="I1047" s="81"/>
      <c r="J1047" s="81"/>
      <c r="N1047" s="18"/>
      <c r="P1047" s="16"/>
      <c r="R1047" s="8" t="s">
        <v>617</v>
      </c>
      <c r="T1047" s="10">
        <v>2340</v>
      </c>
      <c r="U1047" s="23" t="s">
        <v>914</v>
      </c>
    </row>
    <row r="1048" spans="1:21" ht="38.25" customHeight="1">
      <c r="A1048" s="51">
        <f>A1047+1</f>
        <v>612</v>
      </c>
      <c r="B1048" s="57" t="s">
        <v>619</v>
      </c>
      <c r="C1048" s="111" t="s">
        <v>1134</v>
      </c>
      <c r="D1048" s="5" t="s">
        <v>2728</v>
      </c>
      <c r="E1048" s="12">
        <f>IF(L1048*M1048*N1048*O1048&gt;10000,FLOOR(L1048*M1048*N1048*O1048,1000),FLOOR(L1048*M1048*N1048*O1048,100))</f>
        <v>33000</v>
      </c>
      <c r="F1048" s="3"/>
      <c r="G1048" s="132"/>
      <c r="H1048" s="132"/>
      <c r="I1048" s="132"/>
      <c r="J1048" s="132"/>
      <c r="L1048" s="8" t="s">
        <v>1746</v>
      </c>
      <c r="M1048" s="8" t="s">
        <v>2116</v>
      </c>
      <c r="N1048" s="8" t="s">
        <v>1824</v>
      </c>
      <c r="O1048" s="14">
        <v>0.85</v>
      </c>
      <c r="P1048" s="37"/>
      <c r="Q1048" s="3"/>
      <c r="R1048" s="8" t="s">
        <v>618</v>
      </c>
      <c r="T1048" s="10">
        <v>780</v>
      </c>
      <c r="U1048" s="23">
        <v>1</v>
      </c>
    </row>
    <row r="1049" spans="1:21" ht="73.5" customHeight="1">
      <c r="A1049" s="51">
        <f t="shared" si="44"/>
        <v>613</v>
      </c>
      <c r="B1049" s="57" t="s">
        <v>2865</v>
      </c>
      <c r="C1049" s="111" t="s">
        <v>1134</v>
      </c>
      <c r="D1049" s="5" t="s">
        <v>2728</v>
      </c>
      <c r="E1049" s="12"/>
      <c r="F1049" s="3" t="s">
        <v>2378</v>
      </c>
      <c r="G1049" s="132"/>
      <c r="H1049" s="132"/>
      <c r="I1049" s="132"/>
      <c r="J1049" s="132"/>
      <c r="K1049" s="54" t="s">
        <v>2866</v>
      </c>
      <c r="L1049" s="8" t="s">
        <v>1746</v>
      </c>
      <c r="M1049" s="8" t="s">
        <v>2116</v>
      </c>
      <c r="N1049" s="8"/>
      <c r="O1049" s="14">
        <v>0.85</v>
      </c>
      <c r="P1049" s="37"/>
      <c r="Q1049" s="3"/>
      <c r="R1049" s="8" t="s">
        <v>2867</v>
      </c>
      <c r="T1049" s="10">
        <v>780</v>
      </c>
      <c r="U1049" s="23">
        <v>1</v>
      </c>
    </row>
    <row r="1050" spans="1:21" ht="66.75" customHeight="1">
      <c r="A1050" s="59">
        <f>A1049</f>
        <v>613</v>
      </c>
      <c r="B1050" s="29" t="str">
        <f>B1049</f>
        <v>I Know Why the Caged Bird Sings</v>
      </c>
      <c r="C1050" s="112" t="s">
        <v>1134</v>
      </c>
      <c r="D1050" s="31" t="s">
        <v>2748</v>
      </c>
      <c r="E1050" s="32" t="s">
        <v>270</v>
      </c>
      <c r="F1050" s="3" t="s">
        <v>2378</v>
      </c>
      <c r="G1050" s="71"/>
      <c r="H1050" s="81"/>
      <c r="I1050" s="81"/>
      <c r="J1050" s="81"/>
      <c r="N1050" s="18"/>
      <c r="P1050" s="16"/>
      <c r="R1050" s="8" t="s">
        <v>2868</v>
      </c>
      <c r="T1050" s="10">
        <v>2340</v>
      </c>
      <c r="U1050" s="23" t="s">
        <v>914</v>
      </c>
    </row>
    <row r="1051" spans="1:21" ht="38.25" customHeight="1">
      <c r="A1051" s="51">
        <f t="shared" si="44"/>
        <v>614</v>
      </c>
      <c r="B1051" s="57" t="s">
        <v>621</v>
      </c>
      <c r="C1051" s="111" t="s">
        <v>1134</v>
      </c>
      <c r="D1051" s="5" t="s">
        <v>2728</v>
      </c>
      <c r="E1051" s="12">
        <f t="shared" si="43"/>
        <v>32000</v>
      </c>
      <c r="F1051" s="3"/>
      <c r="G1051" s="132"/>
      <c r="H1051" s="132"/>
      <c r="I1051" s="132"/>
      <c r="J1051" s="132"/>
      <c r="L1051" s="8" t="s">
        <v>1746</v>
      </c>
      <c r="M1051" s="8" t="s">
        <v>2116</v>
      </c>
      <c r="N1051" s="8" t="s">
        <v>1825</v>
      </c>
      <c r="O1051" s="14">
        <v>0.85</v>
      </c>
      <c r="P1051" s="37"/>
      <c r="Q1051" s="3"/>
      <c r="R1051" s="8" t="s">
        <v>620</v>
      </c>
      <c r="T1051" s="10">
        <v>780</v>
      </c>
      <c r="U1051" s="23">
        <v>1</v>
      </c>
    </row>
    <row r="1052" spans="1:21" ht="73.5" customHeight="1">
      <c r="A1052" s="51">
        <f>A1051+1</f>
        <v>615</v>
      </c>
      <c r="B1052" s="57" t="s">
        <v>2869</v>
      </c>
      <c r="C1052" s="111" t="s">
        <v>1134</v>
      </c>
      <c r="D1052" s="5" t="s">
        <v>2728</v>
      </c>
      <c r="E1052" s="12">
        <f t="shared" si="43"/>
        <v>29000</v>
      </c>
      <c r="F1052" s="3" t="s">
        <v>139</v>
      </c>
      <c r="G1052" s="132"/>
      <c r="H1052" s="132"/>
      <c r="I1052" s="132"/>
      <c r="J1052" s="132"/>
      <c r="K1052" s="54" t="s">
        <v>1066</v>
      </c>
      <c r="L1052" s="8" t="s">
        <v>1746</v>
      </c>
      <c r="M1052" s="8" t="s">
        <v>2116</v>
      </c>
      <c r="N1052" s="8" t="s">
        <v>1827</v>
      </c>
      <c r="O1052" s="14">
        <v>0.85</v>
      </c>
      <c r="P1052" s="37"/>
      <c r="Q1052" s="3" t="s">
        <v>387</v>
      </c>
      <c r="R1052" s="8" t="s">
        <v>2871</v>
      </c>
      <c r="T1052" s="10">
        <v>780</v>
      </c>
      <c r="U1052" s="23">
        <v>1</v>
      </c>
    </row>
    <row r="1053" spans="1:21" ht="66.75" customHeight="1">
      <c r="A1053" s="59">
        <f>A1052</f>
        <v>615</v>
      </c>
      <c r="B1053" s="29" t="str">
        <f>B1052</f>
        <v>Les Miserables</v>
      </c>
      <c r="C1053" s="112" t="s">
        <v>1134</v>
      </c>
      <c r="D1053" s="31" t="s">
        <v>2748</v>
      </c>
      <c r="E1053" s="32" t="s">
        <v>270</v>
      </c>
      <c r="F1053" s="3" t="s">
        <v>2378</v>
      </c>
      <c r="G1053" s="71"/>
      <c r="H1053" s="81"/>
      <c r="I1053" s="81"/>
      <c r="J1053" s="81"/>
      <c r="N1053" s="18"/>
      <c r="P1053" s="16"/>
      <c r="R1053" s="8" t="s">
        <v>2872</v>
      </c>
      <c r="T1053" s="10">
        <v>2340</v>
      </c>
      <c r="U1053" s="23" t="s">
        <v>914</v>
      </c>
    </row>
    <row r="1054" spans="1:21" ht="38.25" customHeight="1">
      <c r="A1054" s="51">
        <f>A1053+1</f>
        <v>616</v>
      </c>
      <c r="B1054" s="57" t="s">
        <v>2870</v>
      </c>
      <c r="C1054" s="111" t="s">
        <v>1134</v>
      </c>
      <c r="D1054" s="5" t="s">
        <v>2728</v>
      </c>
      <c r="E1054" s="12">
        <f t="shared" si="43"/>
        <v>22000</v>
      </c>
      <c r="F1054" s="3"/>
      <c r="G1054" s="132"/>
      <c r="H1054" s="132"/>
      <c r="I1054" s="132"/>
      <c r="J1054" s="132"/>
      <c r="L1054" s="8" t="s">
        <v>1746</v>
      </c>
      <c r="M1054" s="8" t="s">
        <v>2116</v>
      </c>
      <c r="N1054" s="8" t="s">
        <v>1826</v>
      </c>
      <c r="O1054" s="14">
        <v>0.85</v>
      </c>
      <c r="P1054" s="37"/>
      <c r="Q1054" s="3"/>
      <c r="R1054" s="8" t="s">
        <v>622</v>
      </c>
      <c r="T1054" s="10">
        <v>780</v>
      </c>
      <c r="U1054" s="23">
        <v>1</v>
      </c>
    </row>
    <row r="1055" spans="1:21" ht="38.25" customHeight="1">
      <c r="A1055" s="59">
        <f>A1054</f>
        <v>616</v>
      </c>
      <c r="B1055" s="29" t="str">
        <f>B1054</f>
        <v>LONG GOODBYE, The             </v>
      </c>
      <c r="C1055" s="112" t="s">
        <v>1134</v>
      </c>
      <c r="D1055" s="31" t="s">
        <v>2748</v>
      </c>
      <c r="E1055" s="32" t="s">
        <v>270</v>
      </c>
      <c r="F1055" s="3"/>
      <c r="G1055" s="71"/>
      <c r="H1055" s="81"/>
      <c r="I1055" s="81"/>
      <c r="J1055" s="81"/>
      <c r="L1055" s="8"/>
      <c r="M1055" s="8"/>
      <c r="N1055" s="8"/>
      <c r="O1055" s="14"/>
      <c r="P1055" s="3"/>
      <c r="Q1055" s="3"/>
      <c r="R1055" s="8" t="s">
        <v>623</v>
      </c>
      <c r="T1055" s="10">
        <v>2340</v>
      </c>
      <c r="U1055" s="23" t="s">
        <v>914</v>
      </c>
    </row>
    <row r="1056" spans="1:21" ht="38.25" customHeight="1">
      <c r="A1056" s="51">
        <f t="shared" si="44"/>
        <v>617</v>
      </c>
      <c r="B1056" s="57" t="s">
        <v>1122</v>
      </c>
      <c r="C1056" s="111" t="s">
        <v>1134</v>
      </c>
      <c r="D1056" s="5" t="s">
        <v>2728</v>
      </c>
      <c r="E1056" s="12">
        <f t="shared" si="43"/>
        <v>30000</v>
      </c>
      <c r="F1056" s="3"/>
      <c r="G1056" s="132"/>
      <c r="H1056" s="132"/>
      <c r="I1056" s="132"/>
      <c r="J1056" s="132"/>
      <c r="K1056" s="54" t="s">
        <v>3172</v>
      </c>
      <c r="L1056" s="8" t="s">
        <v>1746</v>
      </c>
      <c r="M1056" s="8" t="s">
        <v>2116</v>
      </c>
      <c r="N1056" s="8" t="s">
        <v>120</v>
      </c>
      <c r="O1056" s="14">
        <v>0.85</v>
      </c>
      <c r="P1056" s="37"/>
      <c r="Q1056" s="3"/>
      <c r="R1056" s="8" t="s">
        <v>624</v>
      </c>
      <c r="T1056" s="10">
        <v>780</v>
      </c>
      <c r="U1056" s="23">
        <v>1</v>
      </c>
    </row>
    <row r="1057" spans="1:21" ht="38.25" customHeight="1">
      <c r="A1057" s="59">
        <f>A1056</f>
        <v>617</v>
      </c>
      <c r="B1057" s="29" t="str">
        <f>B1056</f>
        <v>MADAME BOVARY                       </v>
      </c>
      <c r="C1057" s="112" t="s">
        <v>1134</v>
      </c>
      <c r="D1057" s="31" t="s">
        <v>2748</v>
      </c>
      <c r="E1057" s="32" t="s">
        <v>270</v>
      </c>
      <c r="F1057" s="3"/>
      <c r="G1057" s="71"/>
      <c r="H1057" s="81"/>
      <c r="I1057" s="81"/>
      <c r="J1057" s="81"/>
      <c r="L1057" s="8"/>
      <c r="M1057" s="8"/>
      <c r="N1057" s="8"/>
      <c r="O1057" s="14"/>
      <c r="P1057" s="3"/>
      <c r="Q1057" s="3"/>
      <c r="R1057" s="8" t="s">
        <v>625</v>
      </c>
      <c r="T1057" s="10">
        <v>2340</v>
      </c>
      <c r="U1057" s="23" t="s">
        <v>914</v>
      </c>
    </row>
    <row r="1058" spans="1:21" ht="38.25" customHeight="1">
      <c r="A1058" s="51">
        <f>A1057+1</f>
        <v>618</v>
      </c>
      <c r="B1058" s="57" t="s">
        <v>2873</v>
      </c>
      <c r="C1058" s="111" t="s">
        <v>1134</v>
      </c>
      <c r="D1058" s="5" t="s">
        <v>2728</v>
      </c>
      <c r="E1058" s="12"/>
      <c r="F1058" s="3"/>
      <c r="G1058" s="132"/>
      <c r="H1058" s="132"/>
      <c r="I1058" s="132"/>
      <c r="J1058" s="132"/>
      <c r="K1058" s="54" t="s">
        <v>2874</v>
      </c>
      <c r="L1058" s="8" t="s">
        <v>1746</v>
      </c>
      <c r="M1058" s="8" t="s">
        <v>2116</v>
      </c>
      <c r="N1058" s="8" t="s">
        <v>1827</v>
      </c>
      <c r="O1058" s="14">
        <v>0.85</v>
      </c>
      <c r="P1058" s="37"/>
      <c r="Q1058" s="3"/>
      <c r="R1058" s="8" t="s">
        <v>626</v>
      </c>
      <c r="T1058" s="10">
        <v>780</v>
      </c>
      <c r="U1058" s="23">
        <v>1</v>
      </c>
    </row>
    <row r="1059" spans="1:21" ht="109.5" customHeight="1">
      <c r="A1059" s="51">
        <f>A1058+1</f>
        <v>619</v>
      </c>
      <c r="B1059" s="57" t="s">
        <v>627</v>
      </c>
      <c r="C1059" s="111" t="s">
        <v>1134</v>
      </c>
      <c r="D1059" s="5" t="s">
        <v>2728</v>
      </c>
      <c r="E1059" s="12">
        <f t="shared" si="43"/>
        <v>29000</v>
      </c>
      <c r="F1059" s="3" t="s">
        <v>1705</v>
      </c>
      <c r="G1059" s="132"/>
      <c r="H1059" s="132"/>
      <c r="I1059" s="132"/>
      <c r="J1059" s="132"/>
      <c r="K1059" s="54" t="s">
        <v>2220</v>
      </c>
      <c r="L1059" s="8" t="s">
        <v>1746</v>
      </c>
      <c r="M1059" s="8" t="s">
        <v>2116</v>
      </c>
      <c r="N1059" s="8" t="s">
        <v>1827</v>
      </c>
      <c r="O1059" s="14">
        <v>0.85</v>
      </c>
      <c r="P1059" s="37" t="s">
        <v>2219</v>
      </c>
      <c r="Q1059" s="3" t="s">
        <v>989</v>
      </c>
      <c r="R1059" s="8" t="s">
        <v>626</v>
      </c>
      <c r="T1059" s="10">
        <v>780</v>
      </c>
      <c r="U1059" s="23">
        <v>1</v>
      </c>
    </row>
    <row r="1060" spans="1:21" ht="38.25" customHeight="1">
      <c r="A1060" s="51">
        <f t="shared" si="44"/>
        <v>620</v>
      </c>
      <c r="B1060" s="57" t="s">
        <v>629</v>
      </c>
      <c r="C1060" s="111" t="s">
        <v>1134</v>
      </c>
      <c r="D1060" s="5" t="s">
        <v>2728</v>
      </c>
      <c r="E1060" s="12">
        <f t="shared" si="43"/>
        <v>24000</v>
      </c>
      <c r="F1060" s="3"/>
      <c r="G1060" s="132"/>
      <c r="H1060" s="132"/>
      <c r="I1060" s="132"/>
      <c r="J1060" s="132"/>
      <c r="L1060" s="8" t="s">
        <v>1746</v>
      </c>
      <c r="M1060" s="8" t="s">
        <v>2116</v>
      </c>
      <c r="N1060" s="8" t="s">
        <v>1828</v>
      </c>
      <c r="O1060" s="14">
        <v>0.85</v>
      </c>
      <c r="P1060" s="37"/>
      <c r="Q1060" s="3"/>
      <c r="R1060" s="8" t="s">
        <v>628</v>
      </c>
      <c r="T1060" s="10">
        <v>780</v>
      </c>
      <c r="U1060" s="23">
        <v>1</v>
      </c>
    </row>
    <row r="1061" spans="1:21" ht="38.25" customHeight="1">
      <c r="A1061" s="51">
        <f t="shared" si="44"/>
        <v>621</v>
      </c>
      <c r="B1061" s="57" t="s">
        <v>2875</v>
      </c>
      <c r="C1061" s="111" t="s">
        <v>1134</v>
      </c>
      <c r="D1061" s="5" t="s">
        <v>2728</v>
      </c>
      <c r="E1061" s="12">
        <f t="shared" si="43"/>
        <v>28000</v>
      </c>
      <c r="F1061" s="3"/>
      <c r="G1061" s="132"/>
      <c r="H1061" s="132"/>
      <c r="I1061" s="132"/>
      <c r="J1061" s="132"/>
      <c r="L1061" s="8" t="s">
        <v>1746</v>
      </c>
      <c r="M1061" s="8" t="s">
        <v>2116</v>
      </c>
      <c r="N1061" s="8" t="s">
        <v>1803</v>
      </c>
      <c r="O1061" s="14">
        <v>0.85</v>
      </c>
      <c r="P1061" s="37"/>
      <c r="Q1061" s="3"/>
      <c r="R1061" s="8" t="s">
        <v>630</v>
      </c>
      <c r="T1061" s="10">
        <v>780</v>
      </c>
      <c r="U1061" s="23">
        <v>1</v>
      </c>
    </row>
    <row r="1062" spans="1:21" ht="38.25" customHeight="1">
      <c r="A1062" s="59">
        <f>A1061</f>
        <v>621</v>
      </c>
      <c r="B1062" s="29" t="str">
        <f>B1061</f>
        <v>MOONSTONE, The                    </v>
      </c>
      <c r="C1062" s="112" t="s">
        <v>1134</v>
      </c>
      <c r="D1062" s="31" t="s">
        <v>2748</v>
      </c>
      <c r="E1062" s="32" t="s">
        <v>270</v>
      </c>
      <c r="F1062" s="3"/>
      <c r="G1062" s="71"/>
      <c r="H1062" s="81"/>
      <c r="I1062" s="81"/>
      <c r="J1062" s="81"/>
      <c r="L1062" s="8"/>
      <c r="M1062" s="8"/>
      <c r="N1062" s="8"/>
      <c r="O1062" s="14"/>
      <c r="P1062" s="3"/>
      <c r="Q1062" s="3"/>
      <c r="R1062" s="8" t="s">
        <v>631</v>
      </c>
      <c r="T1062" s="10">
        <v>2340</v>
      </c>
      <c r="U1062" s="23" t="s">
        <v>914</v>
      </c>
    </row>
    <row r="1063" spans="1:21" ht="38.25" customHeight="1">
      <c r="A1063" s="51">
        <f t="shared" si="44"/>
        <v>622</v>
      </c>
      <c r="B1063" s="57" t="s">
        <v>1619</v>
      </c>
      <c r="C1063" s="111" t="s">
        <v>1134</v>
      </c>
      <c r="D1063" s="5" t="s">
        <v>2728</v>
      </c>
      <c r="E1063" s="12">
        <f t="shared" si="43"/>
        <v>34000</v>
      </c>
      <c r="F1063" s="3"/>
      <c r="G1063" s="132"/>
      <c r="H1063" s="132"/>
      <c r="I1063" s="132"/>
      <c r="J1063" s="132"/>
      <c r="L1063" s="8" t="s">
        <v>1746</v>
      </c>
      <c r="M1063" s="8" t="s">
        <v>2116</v>
      </c>
      <c r="N1063" s="8" t="s">
        <v>1812</v>
      </c>
      <c r="O1063" s="14">
        <v>0.85</v>
      </c>
      <c r="P1063" s="37"/>
      <c r="Q1063" s="3"/>
      <c r="R1063" s="8" t="s">
        <v>632</v>
      </c>
      <c r="T1063" s="10">
        <v>780</v>
      </c>
      <c r="U1063" s="23">
        <v>1</v>
      </c>
    </row>
    <row r="1064" spans="1:21" ht="38.25" customHeight="1">
      <c r="A1064" s="51">
        <f t="shared" si="44"/>
        <v>623</v>
      </c>
      <c r="B1064" s="57" t="s">
        <v>634</v>
      </c>
      <c r="C1064" s="111" t="s">
        <v>1134</v>
      </c>
      <c r="D1064" s="5" t="s">
        <v>2728</v>
      </c>
      <c r="E1064" s="12">
        <f t="shared" si="43"/>
        <v>21000</v>
      </c>
      <c r="F1064" s="3"/>
      <c r="G1064" s="132"/>
      <c r="H1064" s="132"/>
      <c r="I1064" s="132"/>
      <c r="J1064" s="132"/>
      <c r="L1064" s="8" t="s">
        <v>1746</v>
      </c>
      <c r="M1064" s="8" t="s">
        <v>2116</v>
      </c>
      <c r="N1064" s="8" t="s">
        <v>1813</v>
      </c>
      <c r="O1064" s="14">
        <v>0.85</v>
      </c>
      <c r="P1064" s="37"/>
      <c r="Q1064" s="3"/>
      <c r="R1064" s="8" t="s">
        <v>633</v>
      </c>
      <c r="T1064" s="10">
        <v>780</v>
      </c>
      <c r="U1064" s="23">
        <v>1</v>
      </c>
    </row>
    <row r="1065" spans="1:21" ht="38.25" customHeight="1">
      <c r="A1065" s="51">
        <f t="shared" si="44"/>
        <v>624</v>
      </c>
      <c r="B1065" s="57" t="s">
        <v>2876</v>
      </c>
      <c r="C1065" s="111" t="s">
        <v>1134</v>
      </c>
      <c r="D1065" s="5" t="s">
        <v>2728</v>
      </c>
      <c r="E1065" s="12">
        <f t="shared" si="43"/>
        <v>30000</v>
      </c>
      <c r="F1065" s="3"/>
      <c r="G1065" s="132"/>
      <c r="H1065" s="132"/>
      <c r="I1065" s="132"/>
      <c r="J1065" s="132"/>
      <c r="L1065" s="8" t="s">
        <v>1746</v>
      </c>
      <c r="M1065" s="8" t="s">
        <v>2116</v>
      </c>
      <c r="N1065" s="8" t="s">
        <v>1805</v>
      </c>
      <c r="O1065" s="14">
        <v>0.85</v>
      </c>
      <c r="P1065" s="37"/>
      <c r="Q1065" s="3"/>
      <c r="R1065" s="8" t="s">
        <v>635</v>
      </c>
      <c r="T1065" s="10">
        <v>780</v>
      </c>
      <c r="U1065" s="23">
        <v>1</v>
      </c>
    </row>
    <row r="1066" spans="1:21" ht="48.75" customHeight="1">
      <c r="A1066" s="51">
        <f t="shared" si="44"/>
        <v>625</v>
      </c>
      <c r="B1066" s="57" t="s">
        <v>2878</v>
      </c>
      <c r="C1066" s="111" t="s">
        <v>1134</v>
      </c>
      <c r="D1066" s="5" t="s">
        <v>2728</v>
      </c>
      <c r="E1066" s="12">
        <f t="shared" si="43"/>
        <v>29000</v>
      </c>
      <c r="F1066" s="3" t="s">
        <v>2122</v>
      </c>
      <c r="G1066" s="132"/>
      <c r="H1066" s="132"/>
      <c r="I1066" s="132"/>
      <c r="J1066" s="132"/>
      <c r="K1066" s="54" t="s">
        <v>59</v>
      </c>
      <c r="L1066" s="8" t="s">
        <v>1746</v>
      </c>
      <c r="M1066" s="8" t="s">
        <v>2116</v>
      </c>
      <c r="N1066" s="8" t="s">
        <v>1806</v>
      </c>
      <c r="O1066" s="14">
        <v>0.85</v>
      </c>
      <c r="P1066" s="37" t="s">
        <v>1676</v>
      </c>
      <c r="Q1066" s="3" t="s">
        <v>1351</v>
      </c>
      <c r="R1066" s="8" t="s">
        <v>636</v>
      </c>
      <c r="T1066" s="10">
        <v>780</v>
      </c>
      <c r="U1066" s="23">
        <v>1</v>
      </c>
    </row>
    <row r="1067" spans="1:21" ht="39.75" customHeight="1">
      <c r="A1067" s="51">
        <f t="shared" si="44"/>
        <v>626</v>
      </c>
      <c r="B1067" s="57" t="s">
        <v>2877</v>
      </c>
      <c r="C1067" s="111" t="s">
        <v>1134</v>
      </c>
      <c r="D1067" s="5" t="s">
        <v>2728</v>
      </c>
      <c r="E1067" s="12">
        <f t="shared" si="43"/>
        <v>29000</v>
      </c>
      <c r="F1067" s="3" t="s">
        <v>2122</v>
      </c>
      <c r="G1067" s="132"/>
      <c r="H1067" s="132"/>
      <c r="I1067" s="132"/>
      <c r="J1067" s="132"/>
      <c r="K1067" s="54" t="s">
        <v>1677</v>
      </c>
      <c r="L1067" s="8" t="s">
        <v>1746</v>
      </c>
      <c r="M1067" s="8" t="s">
        <v>2116</v>
      </c>
      <c r="N1067" s="8" t="s">
        <v>1807</v>
      </c>
      <c r="O1067" s="14">
        <v>0.85</v>
      </c>
      <c r="P1067" s="37" t="s">
        <v>2513</v>
      </c>
      <c r="Q1067" s="3" t="s">
        <v>1351</v>
      </c>
      <c r="R1067" s="8" t="s">
        <v>637</v>
      </c>
      <c r="T1067" s="10">
        <v>780</v>
      </c>
      <c r="U1067" s="23">
        <v>1</v>
      </c>
    </row>
    <row r="1068" spans="1:21" ht="38.25" customHeight="1">
      <c r="A1068" s="51">
        <f t="shared" si="44"/>
        <v>627</v>
      </c>
      <c r="B1068" s="57" t="s">
        <v>639</v>
      </c>
      <c r="C1068" s="111" t="s">
        <v>1134</v>
      </c>
      <c r="D1068" s="5" t="s">
        <v>2728</v>
      </c>
      <c r="E1068" s="12">
        <f t="shared" si="43"/>
        <v>26000</v>
      </c>
      <c r="F1068" s="3"/>
      <c r="G1068" s="132"/>
      <c r="H1068" s="132"/>
      <c r="I1068" s="132"/>
      <c r="J1068" s="132"/>
      <c r="L1068" s="8" t="s">
        <v>1746</v>
      </c>
      <c r="M1068" s="8" t="s">
        <v>2116</v>
      </c>
      <c r="N1068" s="8" t="s">
        <v>1808</v>
      </c>
      <c r="O1068" s="14">
        <v>0.85</v>
      </c>
      <c r="P1068" s="37"/>
      <c r="Q1068" s="3"/>
      <c r="R1068" s="8" t="s">
        <v>638</v>
      </c>
      <c r="T1068" s="10">
        <v>780</v>
      </c>
      <c r="U1068" s="23">
        <v>1</v>
      </c>
    </row>
    <row r="1069" spans="1:21" ht="38.25" customHeight="1">
      <c r="A1069" s="51">
        <f>A1068+1</f>
        <v>628</v>
      </c>
      <c r="B1069" s="57" t="s">
        <v>2879</v>
      </c>
      <c r="C1069" s="111" t="s">
        <v>1134</v>
      </c>
      <c r="D1069" s="5" t="s">
        <v>2728</v>
      </c>
      <c r="E1069" s="12"/>
      <c r="F1069" s="3" t="s">
        <v>2378</v>
      </c>
      <c r="G1069" s="132"/>
      <c r="H1069" s="132"/>
      <c r="I1069" s="132"/>
      <c r="J1069" s="132"/>
      <c r="K1069" s="54" t="s">
        <v>2377</v>
      </c>
      <c r="L1069" s="8" t="s">
        <v>1746</v>
      </c>
      <c r="M1069" s="8" t="s">
        <v>2116</v>
      </c>
      <c r="N1069" s="8"/>
      <c r="O1069" s="14">
        <v>0.85</v>
      </c>
      <c r="P1069" s="37"/>
      <c r="Q1069" s="3"/>
      <c r="R1069" s="8" t="s">
        <v>638</v>
      </c>
      <c r="T1069" s="10">
        <v>780</v>
      </c>
      <c r="U1069" s="23">
        <v>1</v>
      </c>
    </row>
    <row r="1070" spans="1:21" ht="38.25" customHeight="1">
      <c r="A1070" s="51">
        <f t="shared" si="44"/>
        <v>629</v>
      </c>
      <c r="B1070" s="57" t="s">
        <v>641</v>
      </c>
      <c r="C1070" s="111" t="s">
        <v>1134</v>
      </c>
      <c r="D1070" s="5" t="s">
        <v>2728</v>
      </c>
      <c r="E1070" s="12">
        <f t="shared" si="43"/>
        <v>33000</v>
      </c>
      <c r="F1070" s="3"/>
      <c r="G1070" s="132"/>
      <c r="H1070" s="132"/>
      <c r="I1070" s="132"/>
      <c r="J1070" s="132"/>
      <c r="L1070" s="8" t="s">
        <v>1746</v>
      </c>
      <c r="M1070" s="8" t="s">
        <v>2116</v>
      </c>
      <c r="N1070" s="8" t="s">
        <v>1809</v>
      </c>
      <c r="O1070" s="14">
        <v>0.85</v>
      </c>
      <c r="P1070" s="37"/>
      <c r="Q1070" s="3"/>
      <c r="R1070" s="8" t="s">
        <v>640</v>
      </c>
      <c r="T1070" s="10">
        <v>780</v>
      </c>
      <c r="U1070" s="23">
        <v>1</v>
      </c>
    </row>
    <row r="1071" spans="1:21" ht="51" customHeight="1">
      <c r="A1071" s="51">
        <f t="shared" si="44"/>
        <v>630</v>
      </c>
      <c r="B1071" s="57" t="s">
        <v>2880</v>
      </c>
      <c r="C1071" s="111" t="s">
        <v>1134</v>
      </c>
      <c r="D1071" s="5" t="s">
        <v>2728</v>
      </c>
      <c r="E1071" s="12">
        <f t="shared" si="43"/>
        <v>29000</v>
      </c>
      <c r="F1071" s="3" t="s">
        <v>2122</v>
      </c>
      <c r="G1071" s="132"/>
      <c r="H1071" s="132"/>
      <c r="I1071" s="132"/>
      <c r="J1071" s="132"/>
      <c r="K1071" s="54" t="s">
        <v>59</v>
      </c>
      <c r="L1071" s="8" t="s">
        <v>1746</v>
      </c>
      <c r="M1071" s="8" t="s">
        <v>2116</v>
      </c>
      <c r="N1071" s="8" t="s">
        <v>1675</v>
      </c>
      <c r="O1071" s="14">
        <v>0.85</v>
      </c>
      <c r="P1071" s="37" t="s">
        <v>2514</v>
      </c>
      <c r="Q1071" s="3" t="s">
        <v>1351</v>
      </c>
      <c r="R1071" s="8" t="s">
        <v>642</v>
      </c>
      <c r="T1071" s="10">
        <v>780</v>
      </c>
      <c r="U1071" s="23">
        <v>1</v>
      </c>
    </row>
    <row r="1072" spans="1:21" ht="38.25" customHeight="1">
      <c r="A1072" s="51">
        <f t="shared" si="44"/>
        <v>631</v>
      </c>
      <c r="B1072" s="57" t="s">
        <v>2881</v>
      </c>
      <c r="C1072" s="111" t="s">
        <v>1134</v>
      </c>
      <c r="D1072" s="5" t="s">
        <v>2728</v>
      </c>
      <c r="E1072" s="12">
        <f t="shared" si="43"/>
        <v>24000</v>
      </c>
      <c r="F1072" s="3"/>
      <c r="G1072" s="132"/>
      <c r="H1072" s="132"/>
      <c r="I1072" s="132"/>
      <c r="J1072" s="132"/>
      <c r="L1072" s="8" t="s">
        <v>1746</v>
      </c>
      <c r="M1072" s="8" t="s">
        <v>2116</v>
      </c>
      <c r="N1072" s="8" t="s">
        <v>1811</v>
      </c>
      <c r="O1072" s="14">
        <v>0.85</v>
      </c>
      <c r="P1072" s="37"/>
      <c r="Q1072" s="3"/>
      <c r="R1072" s="8" t="s">
        <v>643</v>
      </c>
      <c r="T1072" s="10">
        <v>780</v>
      </c>
      <c r="U1072" s="23">
        <v>1</v>
      </c>
    </row>
    <row r="1073" spans="1:21" ht="38.25" customHeight="1">
      <c r="A1073" s="59">
        <f>A1072</f>
        <v>631</v>
      </c>
      <c r="B1073" s="29" t="str">
        <f>B1072</f>
        <v>THORN BIRDS, The              </v>
      </c>
      <c r="C1073" s="112" t="s">
        <v>1134</v>
      </c>
      <c r="D1073" s="31" t="s">
        <v>2748</v>
      </c>
      <c r="E1073" s="32" t="s">
        <v>270</v>
      </c>
      <c r="F1073" s="3"/>
      <c r="G1073" s="71"/>
      <c r="H1073" s="81"/>
      <c r="I1073" s="81"/>
      <c r="J1073" s="81"/>
      <c r="L1073" s="8"/>
      <c r="M1073" s="8"/>
      <c r="N1073" s="8"/>
      <c r="O1073" s="14"/>
      <c r="P1073" s="3"/>
      <c r="Q1073" s="3"/>
      <c r="R1073" s="8" t="s">
        <v>644</v>
      </c>
      <c r="T1073" s="10">
        <v>2340</v>
      </c>
      <c r="U1073" s="23" t="s">
        <v>914</v>
      </c>
    </row>
    <row r="1074" spans="1:21" ht="38.25" customHeight="1">
      <c r="A1074" s="51">
        <f t="shared" si="44"/>
        <v>632</v>
      </c>
      <c r="B1074" s="57" t="s">
        <v>1721</v>
      </c>
      <c r="C1074" s="111" t="s">
        <v>1134</v>
      </c>
      <c r="D1074" s="5" t="s">
        <v>2728</v>
      </c>
      <c r="E1074" s="12">
        <f t="shared" si="43"/>
        <v>24000</v>
      </c>
      <c r="F1074" s="3"/>
      <c r="G1074" s="132"/>
      <c r="H1074" s="132"/>
      <c r="I1074" s="132"/>
      <c r="J1074" s="132"/>
      <c r="K1074" s="54" t="s">
        <v>3173</v>
      </c>
      <c r="L1074" s="8" t="s">
        <v>1746</v>
      </c>
      <c r="M1074" s="8" t="s">
        <v>2116</v>
      </c>
      <c r="N1074" s="8" t="s">
        <v>1804</v>
      </c>
      <c r="O1074" s="14">
        <v>0.85</v>
      </c>
      <c r="P1074" s="37"/>
      <c r="Q1074" s="3"/>
      <c r="R1074" s="8" t="s">
        <v>645</v>
      </c>
      <c r="T1074" s="10">
        <v>780</v>
      </c>
      <c r="U1074" s="23">
        <v>1</v>
      </c>
    </row>
    <row r="1075" spans="1:21" ht="38.25" customHeight="1">
      <c r="A1075" s="59">
        <f>A1074</f>
        <v>632</v>
      </c>
      <c r="B1075" s="29" t="str">
        <f>B1074</f>
        <v>TOM JONES                           </v>
      </c>
      <c r="C1075" s="112" t="s">
        <v>1134</v>
      </c>
      <c r="D1075" s="31" t="s">
        <v>2748</v>
      </c>
      <c r="E1075" s="32" t="s">
        <v>270</v>
      </c>
      <c r="F1075" s="3"/>
      <c r="G1075" s="71"/>
      <c r="H1075" s="81"/>
      <c r="I1075" s="81"/>
      <c r="J1075" s="81"/>
      <c r="L1075" s="8"/>
      <c r="M1075" s="8"/>
      <c r="N1075" s="8"/>
      <c r="O1075" s="14"/>
      <c r="P1075" s="3"/>
      <c r="Q1075" s="3"/>
      <c r="R1075" s="8" t="s">
        <v>1722</v>
      </c>
      <c r="T1075" s="10">
        <v>2340</v>
      </c>
      <c r="U1075" s="23" t="s">
        <v>914</v>
      </c>
    </row>
    <row r="1076" spans="1:21" ht="38.25" customHeight="1">
      <c r="A1076" s="51">
        <f t="shared" si="44"/>
        <v>633</v>
      </c>
      <c r="B1076" s="57" t="s">
        <v>2882</v>
      </c>
      <c r="C1076" s="111" t="s">
        <v>1134</v>
      </c>
      <c r="D1076" s="5" t="s">
        <v>2728</v>
      </c>
      <c r="E1076" s="12">
        <f t="shared" si="43"/>
        <v>24000</v>
      </c>
      <c r="F1076" s="3"/>
      <c r="G1076" s="132"/>
      <c r="H1076" s="132"/>
      <c r="I1076" s="132"/>
      <c r="J1076" s="132"/>
      <c r="L1076" s="8" t="s">
        <v>1746</v>
      </c>
      <c r="M1076" s="8" t="s">
        <v>2116</v>
      </c>
      <c r="N1076" s="8" t="s">
        <v>1810</v>
      </c>
      <c r="O1076" s="14">
        <v>0.85</v>
      </c>
      <c r="P1076" s="37"/>
      <c r="Q1076" s="3"/>
      <c r="R1076" s="8" t="s">
        <v>1723</v>
      </c>
      <c r="T1076" s="10">
        <v>780</v>
      </c>
      <c r="U1076" s="23">
        <v>1</v>
      </c>
    </row>
    <row r="1077" spans="1:21" ht="38.25" customHeight="1">
      <c r="A1077" s="59">
        <f>A1076</f>
        <v>633</v>
      </c>
      <c r="B1077" s="29" t="str">
        <f>B1076</f>
        <v>WOMAN IN WHITE, The        </v>
      </c>
      <c r="C1077" s="112" t="s">
        <v>1134</v>
      </c>
      <c r="D1077" s="31" t="s">
        <v>2748</v>
      </c>
      <c r="E1077" s="32" t="s">
        <v>270</v>
      </c>
      <c r="F1077" s="3"/>
      <c r="G1077" s="71"/>
      <c r="H1077" s="81"/>
      <c r="I1077" s="81"/>
      <c r="J1077" s="81"/>
      <c r="L1077" s="8"/>
      <c r="M1077" s="8"/>
      <c r="N1077" s="8"/>
      <c r="O1077" s="14"/>
      <c r="P1077" s="3"/>
      <c r="Q1077" s="3"/>
      <c r="R1077" s="8" t="s">
        <v>1724</v>
      </c>
      <c r="T1077" s="10">
        <v>2340</v>
      </c>
      <c r="U1077" s="23" t="s">
        <v>914</v>
      </c>
    </row>
    <row r="1078" spans="1:21" ht="38.25" customHeight="1">
      <c r="A1078" s="60">
        <v>800</v>
      </c>
      <c r="B1078" s="149" t="s">
        <v>1725</v>
      </c>
      <c r="C1078" s="110" t="s">
        <v>1727</v>
      </c>
      <c r="D1078" s="20" t="s">
        <v>2893</v>
      </c>
      <c r="E1078" s="143" t="s">
        <v>674</v>
      </c>
      <c r="F1078" s="143" t="s">
        <v>675</v>
      </c>
      <c r="G1078" s="98"/>
      <c r="H1078" s="81"/>
      <c r="I1078" s="81"/>
      <c r="J1078" s="81"/>
      <c r="K1078" s="30" t="s">
        <v>1726</v>
      </c>
      <c r="L1078" s="144" t="s">
        <v>670</v>
      </c>
      <c r="M1078" s="144" t="s">
        <v>671</v>
      </c>
      <c r="N1078" s="144" t="s">
        <v>672</v>
      </c>
      <c r="O1078" s="145" t="s">
        <v>673</v>
      </c>
      <c r="P1078" s="2" t="s">
        <v>1639</v>
      </c>
      <c r="Q1078" s="2" t="s">
        <v>676</v>
      </c>
      <c r="R1078" s="146" t="s">
        <v>1155</v>
      </c>
      <c r="S1078" s="147" t="s">
        <v>1155</v>
      </c>
      <c r="T1078" s="146" t="s">
        <v>677</v>
      </c>
      <c r="U1078" s="146">
        <f>SUM(U458:U461)</f>
        <v>2</v>
      </c>
    </row>
    <row r="1079" spans="1:21" ht="33.75" customHeight="1">
      <c r="A1079" s="59">
        <v>600</v>
      </c>
      <c r="B1079" s="11" t="s">
        <v>1725</v>
      </c>
      <c r="C1079" s="36" t="s">
        <v>1727</v>
      </c>
      <c r="D1079" s="20" t="s">
        <v>3312</v>
      </c>
      <c r="E1079" s="156" t="s">
        <v>674</v>
      </c>
      <c r="F1079" s="2" t="s">
        <v>675</v>
      </c>
      <c r="G1079" s="81"/>
      <c r="H1079" s="81"/>
      <c r="I1079" s="81"/>
      <c r="J1079" s="81"/>
      <c r="K1079" s="157" t="s">
        <v>1726</v>
      </c>
      <c r="L1079" s="6" t="s">
        <v>670</v>
      </c>
      <c r="M1079" s="6" t="s">
        <v>671</v>
      </c>
      <c r="N1079" s="6" t="s">
        <v>672</v>
      </c>
      <c r="O1079" s="7" t="s">
        <v>673</v>
      </c>
      <c r="P1079" s="2" t="s">
        <v>1857</v>
      </c>
      <c r="Q1079" s="2" t="s">
        <v>676</v>
      </c>
      <c r="R1079" s="1" t="s">
        <v>1155</v>
      </c>
      <c r="S1079" s="1" t="s">
        <v>1155</v>
      </c>
      <c r="T1079" s="9" t="s">
        <v>677</v>
      </c>
      <c r="U1079" s="41">
        <f>SUM(U1080:U1194)</f>
        <v>6</v>
      </c>
    </row>
    <row r="1080" spans="1:21" ht="33.75" customHeight="1">
      <c r="A1080" s="59">
        <v>601</v>
      </c>
      <c r="B1080" s="102" t="s">
        <v>1858</v>
      </c>
      <c r="C1080" s="118" t="s">
        <v>1859</v>
      </c>
      <c r="D1080" s="5" t="s">
        <v>1860</v>
      </c>
      <c r="E1080" s="103">
        <f>IF(L1080*M1080*N1080*O1080&gt;10000,FLOOR(L1080*M1080*N1080*O1080,1000),FLOOR(L1080*M1080*N1080*O1080,100))</f>
        <v>27000</v>
      </c>
      <c r="F1080" s="3"/>
      <c r="G1080" s="132"/>
      <c r="H1080" s="132"/>
      <c r="I1080" s="132"/>
      <c r="J1080" s="132"/>
      <c r="K1080" s="16" t="s">
        <v>1861</v>
      </c>
      <c r="L1080" s="8" t="s">
        <v>2832</v>
      </c>
      <c r="M1080" s="8" t="s">
        <v>2833</v>
      </c>
      <c r="N1080" s="8" t="s">
        <v>1862</v>
      </c>
      <c r="O1080" s="14">
        <v>0.85</v>
      </c>
      <c r="P1080" s="46"/>
      <c r="Q1080" s="3"/>
      <c r="R1080" s="8" t="s">
        <v>1863</v>
      </c>
      <c r="S1080" s="18" t="s">
        <v>1864</v>
      </c>
      <c r="T1080" s="10">
        <v>920</v>
      </c>
      <c r="U1080" s="21">
        <v>1</v>
      </c>
    </row>
    <row r="1081" spans="1:21" ht="42" customHeight="1">
      <c r="A1081" s="59">
        <f>A1080</f>
        <v>601</v>
      </c>
      <c r="B1081" s="29" t="str">
        <f>B1080</f>
        <v>Deadly Harvest</v>
      </c>
      <c r="C1081" s="35" t="str">
        <f>C1080</f>
        <v>Readers 6
Cambridge</v>
      </c>
      <c r="D1081" s="104" t="str">
        <f>D1080</f>
        <v>3800</v>
      </c>
      <c r="E1081" s="105" t="s">
        <v>2826</v>
      </c>
      <c r="F1081" s="3"/>
      <c r="G1081" s="81"/>
      <c r="H1081" s="81"/>
      <c r="I1081" s="81"/>
      <c r="J1081" s="81"/>
      <c r="K1081" s="4"/>
      <c r="L1081" s="8"/>
      <c r="M1081" s="8"/>
      <c r="N1081" s="8"/>
      <c r="O1081" s="14"/>
      <c r="P1081" s="3" t="s">
        <v>1865</v>
      </c>
      <c r="Q1081" s="3"/>
      <c r="R1081" s="8" t="s">
        <v>1166</v>
      </c>
      <c r="S1081" s="18">
        <v>776961</v>
      </c>
      <c r="T1081" s="10">
        <v>3030</v>
      </c>
      <c r="U1081" s="21" t="s">
        <v>914</v>
      </c>
    </row>
    <row r="1082" spans="1:21" ht="39.75" customHeight="1">
      <c r="A1082" s="59">
        <v>602</v>
      </c>
      <c r="B1082" s="102" t="s">
        <v>1866</v>
      </c>
      <c r="C1082" s="118" t="s">
        <v>1867</v>
      </c>
      <c r="D1082" s="5" t="s">
        <v>1911</v>
      </c>
      <c r="E1082" s="125">
        <f>IF(L1082*M1082*N1082*O1082&gt;10000,FLOOR(L1082*M1082*N1082*O1082,1000),FLOOR(L1082*M1082*N1082*O1082,100))</f>
        <v>31000</v>
      </c>
      <c r="F1082" s="4" t="s">
        <v>1578</v>
      </c>
      <c r="G1082" s="132"/>
      <c r="H1082" s="132"/>
      <c r="I1082" s="132"/>
      <c r="J1082" s="132"/>
      <c r="K1082" s="4" t="s">
        <v>3348</v>
      </c>
      <c r="L1082" s="8" t="s">
        <v>3349</v>
      </c>
      <c r="M1082" s="8" t="s">
        <v>1852</v>
      </c>
      <c r="N1082" s="121">
        <v>107</v>
      </c>
      <c r="O1082" s="14">
        <v>0.85</v>
      </c>
      <c r="P1082" s="108" t="s">
        <v>1868</v>
      </c>
      <c r="Q1082" s="3"/>
      <c r="R1082" s="8" t="s">
        <v>3343</v>
      </c>
      <c r="S1082" s="18">
        <v>750784</v>
      </c>
      <c r="T1082" s="10">
        <v>920</v>
      </c>
      <c r="U1082" s="21">
        <v>1</v>
      </c>
    </row>
    <row r="1083" spans="1:21" ht="39" customHeight="1">
      <c r="A1083" s="59">
        <f>A1082</f>
        <v>602</v>
      </c>
      <c r="B1083" s="29" t="str">
        <f>B1082</f>
        <v>Frozen Pizza and other stories</v>
      </c>
      <c r="C1083" s="35" t="str">
        <f>C1082</f>
        <v>Readers 6
Cambridge</v>
      </c>
      <c r="D1083" s="104" t="str">
        <f>D1082</f>
        <v>3800</v>
      </c>
      <c r="E1083" s="105" t="s">
        <v>1869</v>
      </c>
      <c r="F1083" s="3"/>
      <c r="G1083" s="81"/>
      <c r="H1083" s="81"/>
      <c r="I1083" s="81"/>
      <c r="J1083" s="81"/>
      <c r="K1083" s="4"/>
      <c r="L1083" s="8"/>
      <c r="M1083" s="8"/>
      <c r="N1083" s="8"/>
      <c r="O1083" s="14"/>
      <c r="P1083" s="3" t="s">
        <v>1870</v>
      </c>
      <c r="Q1083" s="3"/>
      <c r="R1083" s="8" t="s">
        <v>3336</v>
      </c>
      <c r="S1083" s="18">
        <v>750792</v>
      </c>
      <c r="T1083" s="10">
        <v>3030</v>
      </c>
      <c r="U1083" s="21" t="s">
        <v>914</v>
      </c>
    </row>
    <row r="1084" spans="1:21" ht="37.5" customHeight="1">
      <c r="A1084" s="59">
        <v>603</v>
      </c>
      <c r="B1084" s="102" t="s">
        <v>1871</v>
      </c>
      <c r="C1084" s="118" t="s">
        <v>1872</v>
      </c>
      <c r="D1084" s="5" t="s">
        <v>1860</v>
      </c>
      <c r="E1084" s="103">
        <f>IF(L1084*M1084*N1084*O1084&gt;10000,FLOOR(L1084*M1084*N1084*O1084,1000),FLOOR(L1084*M1084*N1084*O1084,100))</f>
        <v>26000</v>
      </c>
      <c r="F1084" s="3"/>
      <c r="G1084" s="132"/>
      <c r="H1084" s="132"/>
      <c r="I1084" s="132"/>
      <c r="J1084" s="132"/>
      <c r="K1084" s="109" t="s">
        <v>1873</v>
      </c>
      <c r="L1084" s="8" t="s">
        <v>685</v>
      </c>
      <c r="M1084" s="8" t="s">
        <v>870</v>
      </c>
      <c r="N1084" s="8" t="s">
        <v>2217</v>
      </c>
      <c r="O1084" s="14">
        <v>0.85</v>
      </c>
      <c r="P1084" s="47"/>
      <c r="Q1084" s="3"/>
      <c r="R1084" s="8" t="s">
        <v>1874</v>
      </c>
      <c r="S1084" s="18">
        <v>656079</v>
      </c>
      <c r="T1084" s="10">
        <v>920</v>
      </c>
      <c r="U1084" s="21">
        <v>1</v>
      </c>
    </row>
    <row r="1085" spans="1:21" ht="39.75" customHeight="1">
      <c r="A1085" s="59">
        <f>A1084</f>
        <v>603</v>
      </c>
      <c r="B1085" s="29" t="str">
        <f>B1084</f>
        <v>He Knows Too Much</v>
      </c>
      <c r="C1085" s="35" t="str">
        <f>C1084</f>
        <v>Readers 6
Cambridge</v>
      </c>
      <c r="D1085" s="104" t="str">
        <f>D1084</f>
        <v>3800</v>
      </c>
      <c r="E1085" s="105" t="s">
        <v>1875</v>
      </c>
      <c r="F1085" s="3"/>
      <c r="G1085" s="81"/>
      <c r="H1085" s="81"/>
      <c r="I1085" s="81"/>
      <c r="J1085" s="81"/>
      <c r="K1085" s="4"/>
      <c r="L1085" s="8"/>
      <c r="M1085" s="8"/>
      <c r="N1085" s="8"/>
      <c r="O1085" s="14"/>
      <c r="P1085" s="3" t="s">
        <v>1876</v>
      </c>
      <c r="Q1085" s="3"/>
      <c r="R1085" s="8" t="s">
        <v>815</v>
      </c>
      <c r="S1085" s="18">
        <v>656060</v>
      </c>
      <c r="T1085" s="10">
        <v>3030</v>
      </c>
      <c r="U1085" s="21" t="s">
        <v>914</v>
      </c>
    </row>
    <row r="1086" spans="1:21" ht="31.5" customHeight="1">
      <c r="A1086" s="59">
        <v>604</v>
      </c>
      <c r="B1086" s="102" t="s">
        <v>1877</v>
      </c>
      <c r="C1086" s="118" t="s">
        <v>1878</v>
      </c>
      <c r="D1086" s="5" t="s">
        <v>1860</v>
      </c>
      <c r="E1086" s="103">
        <f>IF(L1086*M1086*N1086*O1086&gt;10000,FLOOR(L1086*M1086*N1086*O1086,1000),FLOOR(L1086*M1086*N1086*O1086,100))</f>
        <v>30000</v>
      </c>
      <c r="F1086" s="3"/>
      <c r="G1086" s="132"/>
      <c r="H1086" s="132"/>
      <c r="I1086" s="132"/>
      <c r="J1086" s="132"/>
      <c r="K1086" s="4" t="s">
        <v>1879</v>
      </c>
      <c r="L1086" s="8" t="s">
        <v>3329</v>
      </c>
      <c r="M1086" s="8" t="s">
        <v>2824</v>
      </c>
      <c r="N1086" s="8" t="s">
        <v>1880</v>
      </c>
      <c r="O1086" s="14">
        <v>0.85</v>
      </c>
      <c r="P1086" s="46"/>
      <c r="Q1086" s="3"/>
      <c r="R1086" s="8" t="s">
        <v>1881</v>
      </c>
      <c r="S1086" s="18">
        <v>799465</v>
      </c>
      <c r="T1086" s="10">
        <v>920</v>
      </c>
      <c r="U1086" s="21">
        <v>1</v>
      </c>
    </row>
    <row r="1087" spans="1:21" ht="41.25" customHeight="1">
      <c r="A1087" s="59">
        <f>A1086</f>
        <v>604</v>
      </c>
      <c r="B1087" s="29" t="str">
        <f>B1086</f>
        <v>Love for Life, A </v>
      </c>
      <c r="C1087" s="35" t="str">
        <f>C1086</f>
        <v>Readers 6
Cambridge</v>
      </c>
      <c r="D1087" s="104" t="str">
        <f>D1086</f>
        <v>3800</v>
      </c>
      <c r="E1087" s="105" t="s">
        <v>1882</v>
      </c>
      <c r="F1087" s="3"/>
      <c r="G1087" s="81"/>
      <c r="H1087" s="81"/>
      <c r="I1087" s="81"/>
      <c r="J1087" s="81"/>
      <c r="K1087" s="4"/>
      <c r="L1087" s="8"/>
      <c r="M1087" s="8"/>
      <c r="N1087" s="8"/>
      <c r="O1087" s="14"/>
      <c r="P1087" s="3" t="s">
        <v>1883</v>
      </c>
      <c r="Q1087" s="3"/>
      <c r="R1087" s="8" t="s">
        <v>1166</v>
      </c>
      <c r="S1087" s="18">
        <v>799473</v>
      </c>
      <c r="T1087" s="10">
        <v>3030</v>
      </c>
      <c r="U1087" s="21" t="s">
        <v>914</v>
      </c>
    </row>
    <row r="1088" spans="1:21" ht="42" customHeight="1">
      <c r="A1088" s="59">
        <v>605</v>
      </c>
      <c r="B1088" s="102" t="s">
        <v>1884</v>
      </c>
      <c r="C1088" s="118" t="s">
        <v>1885</v>
      </c>
      <c r="D1088" s="5" t="s">
        <v>1911</v>
      </c>
      <c r="E1088" s="125">
        <f>IF(L1088*M1088*N1088*O1088&gt;10000,FLOOR(L1088*M1088*N1088*O1088,1000),FLOOR(L1088*M1088*N1088*O1088,100))</f>
        <v>0</v>
      </c>
      <c r="F1088" s="4" t="s">
        <v>1578</v>
      </c>
      <c r="G1088" s="132"/>
      <c r="H1088" s="132"/>
      <c r="I1088" s="132"/>
      <c r="J1088" s="132"/>
      <c r="K1088" s="16" t="s">
        <v>1886</v>
      </c>
      <c r="L1088" s="8" t="s">
        <v>2832</v>
      </c>
      <c r="M1088" s="8" t="s">
        <v>2833</v>
      </c>
      <c r="N1088" s="121"/>
      <c r="O1088" s="14">
        <v>0.85</v>
      </c>
      <c r="P1088" s="108" t="s">
        <v>1887</v>
      </c>
      <c r="Q1088" s="3"/>
      <c r="R1088" s="8" t="s">
        <v>780</v>
      </c>
      <c r="S1088" s="18">
        <v>798442</v>
      </c>
      <c r="T1088" s="10">
        <v>920</v>
      </c>
      <c r="U1088" s="21">
        <v>1</v>
      </c>
    </row>
    <row r="1089" spans="1:21" ht="30.75" customHeight="1">
      <c r="A1089" s="59">
        <f>A1088</f>
        <v>605</v>
      </c>
      <c r="B1089" s="29" t="str">
        <f>B1088</f>
        <v>This Time it's Personal</v>
      </c>
      <c r="C1089" s="35" t="str">
        <f>C1088</f>
        <v>Readers 6
Cambridge</v>
      </c>
      <c r="D1089" s="104" t="str">
        <f>D1088</f>
        <v>3800</v>
      </c>
      <c r="E1089" s="105" t="s">
        <v>1888</v>
      </c>
      <c r="F1089" s="3"/>
      <c r="G1089" s="81"/>
      <c r="H1089" s="81"/>
      <c r="I1089" s="81"/>
      <c r="J1089" s="81"/>
      <c r="K1089" s="4" t="s">
        <v>1578</v>
      </c>
      <c r="L1089" s="8"/>
      <c r="M1089" s="8"/>
      <c r="N1089" s="8"/>
      <c r="O1089" s="14"/>
      <c r="P1089" s="3" t="s">
        <v>3345</v>
      </c>
      <c r="Q1089" s="3"/>
      <c r="R1089" s="8" t="s">
        <v>3336</v>
      </c>
      <c r="S1089" s="18">
        <v>798450</v>
      </c>
      <c r="T1089" s="10">
        <v>3030</v>
      </c>
      <c r="U1089" s="21" t="s">
        <v>914</v>
      </c>
    </row>
    <row r="1090" spans="1:21" ht="33.75" customHeight="1">
      <c r="A1090" s="59">
        <v>606</v>
      </c>
      <c r="B1090" s="102" t="s">
        <v>1889</v>
      </c>
      <c r="C1090" s="118" t="s">
        <v>1859</v>
      </c>
      <c r="D1090" s="5" t="s">
        <v>1860</v>
      </c>
      <c r="E1090" s="103">
        <f>IF(L1090*M1090*N1090*O1090&gt;10000,FLOOR(L1090*M1090*N1090*O1090,1000),FLOOR(L1090*M1090*N1090*O1090,100))</f>
        <v>28000</v>
      </c>
      <c r="F1090" s="3"/>
      <c r="G1090" s="132"/>
      <c r="H1090" s="132"/>
      <c r="I1090" s="132"/>
      <c r="J1090" s="132"/>
      <c r="K1090" s="4" t="s">
        <v>1890</v>
      </c>
      <c r="L1090" s="8" t="s">
        <v>3329</v>
      </c>
      <c r="M1090" s="8" t="s">
        <v>2824</v>
      </c>
      <c r="N1090" s="8" t="s">
        <v>1891</v>
      </c>
      <c r="O1090" s="14">
        <v>0.85</v>
      </c>
      <c r="P1090" s="46"/>
      <c r="Q1090" s="3"/>
      <c r="R1090" s="8" t="s">
        <v>1892</v>
      </c>
      <c r="S1090" s="18">
        <v>666198</v>
      </c>
      <c r="T1090" s="10">
        <v>920</v>
      </c>
      <c r="U1090" s="21">
        <v>1</v>
      </c>
    </row>
    <row r="1091" spans="1:21" ht="38.25" customHeight="1">
      <c r="A1091" s="59">
        <f>A1090</f>
        <v>606</v>
      </c>
      <c r="B1091" s="29" t="str">
        <f>B1090</f>
        <v>Trumpet Voluntary</v>
      </c>
      <c r="C1091" s="35" t="str">
        <f>C1090</f>
        <v>Readers 6
Cambridge</v>
      </c>
      <c r="D1091" s="104" t="str">
        <f>D1090</f>
        <v>3800</v>
      </c>
      <c r="E1091" s="105" t="s">
        <v>3344</v>
      </c>
      <c r="F1091" s="3"/>
      <c r="G1091" s="81"/>
      <c r="H1091" s="81"/>
      <c r="I1091" s="81"/>
      <c r="J1091" s="81"/>
      <c r="K1091" s="4"/>
      <c r="L1091" s="8"/>
      <c r="M1091" s="8"/>
      <c r="N1091" s="8"/>
      <c r="O1091" s="14"/>
      <c r="P1091" s="3" t="s">
        <v>1893</v>
      </c>
      <c r="Q1091" s="3"/>
      <c r="R1091" s="8" t="s">
        <v>1166</v>
      </c>
      <c r="S1091" s="18">
        <v>664934</v>
      </c>
      <c r="T1091" s="10">
        <v>3030</v>
      </c>
      <c r="U1091" s="21" t="s">
        <v>914</v>
      </c>
    </row>
    <row r="1092" spans="1:21" ht="38.25" customHeight="1">
      <c r="A1092" s="59"/>
      <c r="B1092" s="29"/>
      <c r="C1092" s="35"/>
      <c r="D1092" s="104"/>
      <c r="E1092" s="105"/>
      <c r="F1092" s="3"/>
      <c r="G1092" s="139"/>
      <c r="H1092" s="136"/>
      <c r="I1092" s="136"/>
      <c r="J1092" s="136"/>
      <c r="K1092" s="4"/>
      <c r="L1092" s="8"/>
      <c r="M1092" s="8"/>
      <c r="N1092" s="8"/>
      <c r="O1092" s="14"/>
      <c r="P1092" s="3"/>
      <c r="Q1092" s="3"/>
      <c r="R1092" s="8"/>
      <c r="S1092" s="18"/>
      <c r="T1092" s="10"/>
      <c r="U1092" s="21"/>
    </row>
  </sheetData>
  <autoFilter ref="A2:U1091"/>
  <printOptions/>
  <pageMargins left="0.57" right="0.75" top="0.35" bottom="0.55" header="0.35" footer="0.21"/>
  <pageSetup horizontalDpi="600" verticalDpi="600" orientation="landscape" paperSize="9" scale="80" r:id="rId1"/>
  <headerFooter alignWithMargins="0">
    <oddFooter>&amp;L&amp;D &amp;T&amp;C&amp;P/&amp;N&amp;RSSS &amp;F&amp;A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ＳＥＧ</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fakio</dc:creator>
  <cp:keywords/>
  <dc:description/>
  <cp:lastModifiedBy>fakio</cp:lastModifiedBy>
  <cp:lastPrinted>2002-03-31T05:49:36Z</cp:lastPrinted>
  <dcterms:created xsi:type="dcterms:W3CDTF">2001-11-16T05:27:02Z</dcterms:created>
  <dcterms:modified xsi:type="dcterms:W3CDTF">2002-08-03T01:55:57Z</dcterms:modified>
  <cp:category/>
  <cp:version/>
  <cp:contentType/>
  <cp:contentStatus/>
</cp:coreProperties>
</file>